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activeTab="0"/>
  </bookViews>
  <sheets>
    <sheet name="POA H.A." sheetId="1" r:id="rId1"/>
    <sheet name="POA H.B." sheetId="2" r:id="rId2"/>
    <sheet name="POA H.C. " sheetId="3" r:id="rId3"/>
    <sheet name="POA H.D." sheetId="4" r:id="rId4"/>
  </sheets>
  <externalReferences>
    <externalReference r:id="rId7"/>
  </externalReferences>
  <definedNames>
    <definedName name="_xlnm.Print_Area" localSheetId="0">'POA H.A.'!$A$1:$O$32</definedName>
    <definedName name="_xlnm.Print_Titles" localSheetId="1">'POA H.B.'!$1:$8</definedName>
  </definedNames>
  <calcPr fullCalcOnLoad="1"/>
</workbook>
</file>

<file path=xl/comments1.xml><?xml version="1.0" encoding="utf-8"?>
<comments xmlns="http://schemas.openxmlformats.org/spreadsheetml/2006/main">
  <authors>
    <author>grodriguez</author>
    <author>Celia Vel?squez</author>
  </authors>
  <commentList>
    <comment ref="L12" authorId="0">
      <text>
        <r>
          <rPr>
            <b/>
            <sz val="9"/>
            <rFont val="Tahoma"/>
            <family val="2"/>
          </rPr>
          <t>CADA ACTIVIDAD POA DEBE TENER SU PRESUPUESTO INDEPENDIENTE</t>
        </r>
      </text>
    </comment>
    <comment ref="B12" authorId="1">
      <text>
        <r>
          <rPr>
            <sz val="9"/>
            <rFont val="Tahoma"/>
            <family val="2"/>
          </rPr>
          <t xml:space="preserve">Inserte las filas que sean necesarias
</t>
        </r>
      </text>
    </comment>
  </commentList>
</comments>
</file>

<file path=xl/comments4.xml><?xml version="1.0" encoding="utf-8"?>
<comments xmlns="http://schemas.openxmlformats.org/spreadsheetml/2006/main">
  <authors>
    <author>Celia Isabel Velasquez Feria</author>
  </authors>
  <commentList>
    <comment ref="F23" authorId="0">
      <text>
        <r>
          <rPr>
            <b/>
            <sz val="9"/>
            <rFont val="Tahoma"/>
            <family val="2"/>
          </rPr>
          <t>Celia Isabel Velasquez Feria:</t>
        </r>
        <r>
          <rPr>
            <sz val="9"/>
            <rFont val="Tahoma"/>
            <family val="2"/>
          </rPr>
          <t xml:space="preserve">
ELIMINAR SIAC</t>
        </r>
      </text>
    </comment>
  </commentList>
</comments>
</file>

<file path=xl/sharedStrings.xml><?xml version="1.0" encoding="utf-8"?>
<sst xmlns="http://schemas.openxmlformats.org/spreadsheetml/2006/main" count="439" uniqueCount="229">
  <si>
    <t>PRESUPUESTO</t>
  </si>
  <si>
    <t>VALOR ($)</t>
  </si>
  <si>
    <t>PROYECTO:</t>
  </si>
  <si>
    <t xml:space="preserve">LINEA ESTRATEGICA DEL PGAR: </t>
  </si>
  <si>
    <t>(+ o -)</t>
  </si>
  <si>
    <t>No.</t>
  </si>
  <si>
    <t>LOCALIZACION  (Región, municipio, zona o área)</t>
  </si>
  <si>
    <t>INDICADORES CLAVES DE RENDIMIENTO O GESTION</t>
  </si>
  <si>
    <t>POA</t>
  </si>
  <si>
    <t>TOTAL</t>
  </si>
  <si>
    <t>ELABORÓ</t>
  </si>
  <si>
    <t>NOMBRE</t>
  </si>
  <si>
    <t>CARGO / ROL</t>
  </si>
  <si>
    <t>FECHA</t>
  </si>
  <si>
    <t>CORPORACIÓN AUTONOMA REGIONAL DE BOYACÁ</t>
  </si>
  <si>
    <t xml:space="preserve">CONCEPTO </t>
  </si>
  <si>
    <t xml:space="preserve">PERFIL </t>
  </si>
  <si>
    <t>CANTIDAD</t>
  </si>
  <si>
    <t>VALOR MENSUAL $</t>
  </si>
  <si>
    <t>No. DE MESES</t>
  </si>
  <si>
    <t>VALOR TOTAL $</t>
  </si>
  <si>
    <t>CRONOGRAMA DE ADQUISICION</t>
  </si>
  <si>
    <t>ENERO</t>
  </si>
  <si>
    <t>MARZO</t>
  </si>
  <si>
    <t>ABRIL</t>
  </si>
  <si>
    <t>MAYO</t>
  </si>
  <si>
    <t>JUNIO</t>
  </si>
  <si>
    <t>JULIO</t>
  </si>
  <si>
    <t>AGOSTO</t>
  </si>
  <si>
    <t>SUBTOTAL $</t>
  </si>
  <si>
    <t xml:space="preserve">MATERIALES E INSUMOS </t>
  </si>
  <si>
    <t>DESCRIPCIÓN</t>
  </si>
  <si>
    <t>UNIDAD</t>
  </si>
  <si>
    <t>VALOR UNITARIO $</t>
  </si>
  <si>
    <t>MAQUINARIA Y EQUIPOS</t>
  </si>
  <si>
    <t>UNIDAD DE MEDIDA</t>
  </si>
  <si>
    <t>VALOR TOTAL</t>
  </si>
  <si>
    <t>SOFTWARE (LICENCIAS )</t>
  </si>
  <si>
    <t xml:space="preserve">CONVENIOS </t>
  </si>
  <si>
    <t>PLAZO</t>
  </si>
  <si>
    <t>APORTE CORPOBOYACA</t>
  </si>
  <si>
    <t>APORTE CONTRAPARTIDA</t>
  </si>
  <si>
    <t>ENTE EJECUTOR</t>
  </si>
  <si>
    <t>CONSULTORIAS</t>
  </si>
  <si>
    <t>OTROS SERVICIOS</t>
  </si>
  <si>
    <t>NOMBRE DEL PROYECTO</t>
  </si>
  <si>
    <t>LINEA ESTRATEGICA PGAR</t>
  </si>
  <si>
    <t>PROGRAMA</t>
  </si>
  <si>
    <t>TOTAL ELEMENTOS</t>
  </si>
  <si>
    <t>CORPORACIÓN AUTÓNOMA REGIONAL DE BOYACÁ</t>
  </si>
  <si>
    <t>SISTEMA INTEGRADO DE GESTIÓN DE LA CALIDAD</t>
  </si>
  <si>
    <t>FORMULACIÓN, EVALUACIÓN Y SEGUIMIENTO A LA GESTIÓN MISIONAL</t>
  </si>
  <si>
    <t>FORMATO DE REGISTRO</t>
  </si>
  <si>
    <t>FEV-16</t>
  </si>
  <si>
    <t>PLAN OPERATIVO ANUAL DE INVERSIÓN</t>
  </si>
  <si>
    <t>SEPT.</t>
  </si>
  <si>
    <t>OCT.</t>
  </si>
  <si>
    <t>NOV.</t>
  </si>
  <si>
    <t>DIC.</t>
  </si>
  <si>
    <t>FEB.</t>
  </si>
  <si>
    <t>PROGRAMA PLAN DE ACCIÓN:</t>
  </si>
  <si>
    <t>RUBRO PRESUPUESTAL:</t>
  </si>
  <si>
    <t>PA</t>
  </si>
  <si>
    <t>METAS Y COSTOS DEL PROYECTO</t>
  </si>
  <si>
    <t>DESCRIPCIÓN CAMBIO</t>
  </si>
  <si>
    <t>FORMULACIÓN, EVALUACIÓN Y SEGUIMIENTO A LA GESTION MISIONAL</t>
  </si>
  <si>
    <t>Página 1 de 4</t>
  </si>
  <si>
    <t>Página 2 de 4</t>
  </si>
  <si>
    <t>Página 3 de 4</t>
  </si>
  <si>
    <t>Página 4 de 4</t>
  </si>
  <si>
    <t>DESCRIPCION DEL ELEMENTO</t>
  </si>
  <si>
    <t>CODIGO ALMACEN</t>
  </si>
  <si>
    <t>VALOR TOTAL  $</t>
  </si>
  <si>
    <t>FIRMA</t>
  </si>
  <si>
    <t>INDICADOR</t>
  </si>
  <si>
    <t>TOTAL RECURSOS DE INVERSION  (en miles de pesos)</t>
  </si>
  <si>
    <t>TOTAL META FISICA</t>
  </si>
  <si>
    <t>Profesional especializado</t>
  </si>
  <si>
    <t>Profesional universitario</t>
  </si>
  <si>
    <t>Tecnico</t>
  </si>
  <si>
    <t>Asistencial</t>
  </si>
  <si>
    <t>GRADO</t>
  </si>
  <si>
    <t>VALOR ANUAL</t>
  </si>
  <si>
    <t>Asesor</t>
  </si>
  <si>
    <t>CODIGO</t>
  </si>
  <si>
    <t>DENOMINACION</t>
  </si>
  <si>
    <t>VERSION</t>
  </si>
  <si>
    <t>APROBÓ</t>
  </si>
  <si>
    <t>PLANTA PERSONAL  (SI APLICA)</t>
  </si>
  <si>
    <t>GASTOS OPERATIVOS</t>
  </si>
  <si>
    <t>TOTAL $</t>
  </si>
  <si>
    <t>Viaticos</t>
  </si>
  <si>
    <t>Adición / reducción (1):</t>
  </si>
  <si>
    <t>Adición / reducción (2):</t>
  </si>
  <si>
    <t>Adición / reducción (3):</t>
  </si>
  <si>
    <t>EVALUACIÓN MISIONAL</t>
  </si>
  <si>
    <t>FUENTE DE RECURSOS $</t>
  </si>
  <si>
    <t>PERSONAL EXTERNO</t>
  </si>
  <si>
    <t>Transporte (Camionetas)</t>
  </si>
  <si>
    <t>Papeleria y útiles de oficina</t>
  </si>
  <si>
    <t>TOTAL PROGRAMADO</t>
  </si>
  <si>
    <t>A. - PLAN OPERATIVO ANUAL DE INVERSIÓN</t>
  </si>
  <si>
    <t>D. - MATRIZ DE ACCIONES OPERATIVAS PROYECTO</t>
  </si>
  <si>
    <t xml:space="preserve">Presupuesto asignado: </t>
  </si>
  <si>
    <t>SUBPROGRAMA</t>
  </si>
  <si>
    <t>OBJETIVO DEL SUBPROGRAMA</t>
  </si>
  <si>
    <t>ACTIVIDAD</t>
  </si>
  <si>
    <t>LINEA BASE</t>
  </si>
  <si>
    <t>SUBPROGRAMA PLAN DE ACCION:</t>
  </si>
  <si>
    <t>ACTIVIDADES POA</t>
  </si>
  <si>
    <t>SUBTOTAL</t>
  </si>
  <si>
    <t>PROYECTO</t>
  </si>
  <si>
    <t>TOTAL COSTOS PROYECTOS</t>
  </si>
  <si>
    <t>Porcentaje</t>
  </si>
  <si>
    <t>METAS AÑO 2016</t>
  </si>
  <si>
    <t>COSTOS PORYECTOS  AÑO 2016</t>
  </si>
  <si>
    <t>METAS AÑO 2017</t>
  </si>
  <si>
    <t>COSTOS PORYECTOS  AÑO 2017</t>
  </si>
  <si>
    <t>METAS AÑO 2018</t>
  </si>
  <si>
    <t>COSTOS PORYECTOS  AÑO 2018</t>
  </si>
  <si>
    <t>COSTOS PORYECTOS  AÑO  2019</t>
  </si>
  <si>
    <t>METAS AÑO  2019</t>
  </si>
  <si>
    <t>Número</t>
  </si>
  <si>
    <t>FORTALECIMIENTO DEL SINA PARA LA GESTIÓN AMBIENTAL</t>
  </si>
  <si>
    <t xml:space="preserve"> Fortalecimiento Interno</t>
  </si>
  <si>
    <t xml:space="preserve">Apoyar los procesos de actualización  catastral en los municipios priorizados </t>
  </si>
  <si>
    <t xml:space="preserve"> Redes de Monitoreo y Calidad Ambiental  </t>
  </si>
  <si>
    <t>Laboratorio de análisis</t>
  </si>
  <si>
    <t>Construir un laboratorio de análisis ambiental</t>
  </si>
  <si>
    <t>Mapas de ruido</t>
  </si>
  <si>
    <t>Actualización, Seguimiento y/o elaboración de mapas para el manejo del ruido en las poblaciones por encima de 100.000 habitantes.</t>
  </si>
  <si>
    <t xml:space="preserve">Control de gases en fuentes móviles </t>
  </si>
  <si>
    <t xml:space="preserve">Realizar operativos control de gases en fuentes móviles </t>
  </si>
  <si>
    <t>Vigilancia de Calidad del aire</t>
  </si>
  <si>
    <t>Adquisición, Fortalecimiento,  Operación, mantenimiento y calibración de las estaciones de monitoreo de calidad del aire y meteorológicas.</t>
  </si>
  <si>
    <t>Formulación e implementación de un programa de seguimiento a la calidad del aire.</t>
  </si>
  <si>
    <t>Reporte de la información al SIAC Aire</t>
  </si>
  <si>
    <t>Monitoreo Calidad del agua</t>
  </si>
  <si>
    <t xml:space="preserve"> Operación, mantenimiento y calibración de las estaciones de monitoreo de calidad del agua</t>
  </si>
  <si>
    <t>Reporte de la información al SIAC Agua</t>
  </si>
  <si>
    <t>Plan de monitoreo a cuerpos de agua</t>
  </si>
  <si>
    <t>Realizar monitoreos a sujetos pasivos</t>
  </si>
  <si>
    <t>Realizar monitoreo al sistema integrado de aguas termominerales, subterráneas del área de influencia microcuenca quebrada honda Lago Sochagota (Paipa)</t>
  </si>
  <si>
    <t>Realizar monitoreos cuencas priorizadas</t>
  </si>
  <si>
    <t>Laboratorio de la Calidad Ambiental</t>
  </si>
  <si>
    <t>Realizar adquisición, mantenimiento y calibración de equipos materiales y reactivos del laboratorio de calidad ambiental.</t>
  </si>
  <si>
    <t>Participar en pruebas interlaboratorios.</t>
  </si>
  <si>
    <t>Porcentaje de avance en la construcción del Laboratorio de Análisis Ambiental</t>
  </si>
  <si>
    <t>Número de Mapas de Ruido actualizados</t>
  </si>
  <si>
    <t>Número de seguimientos a Mapas de Ruido</t>
  </si>
  <si>
    <t>Número de operativos de control de emisión de gases en fuentes móviles realizados</t>
  </si>
  <si>
    <t>Porcentaje de avance en la formulación e implementación del programa de seguimiento a la calidad del aire.</t>
  </si>
  <si>
    <t>Porcentaje de actualización y reporte de la información</t>
  </si>
  <si>
    <t>Porcentaje de estaciones de monitoreo de calidad del agua en operación</t>
  </si>
  <si>
    <t>Número de monitoreos a sujetos pasivos priorizados</t>
  </si>
  <si>
    <t>Número de monitoreos al sistema integrado de aguas termominerales, subterráneas del área de influencia microcuenca quebrada honda Lago Sochagota (Paipa) realizados</t>
  </si>
  <si>
    <t>Número de monitoreos realizados a cuencas priorizadas</t>
  </si>
  <si>
    <t>Porcentaje de cumplimiento del cronograma de adquisiciones, mantenimiento y calibración del laboratorio de calidad ambiental</t>
  </si>
  <si>
    <t>Número de participaciones en pruebas interlaboratorios realizadas</t>
  </si>
  <si>
    <r>
      <t xml:space="preserve">Porcentaje de actualización y reporte de la información </t>
    </r>
    <r>
      <rPr>
        <sz val="13"/>
        <color indexed="10"/>
        <rFont val="Arial Narrow"/>
        <family val="2"/>
      </rPr>
      <t>al SIAC</t>
    </r>
  </si>
  <si>
    <t>ACTIVIDADES PA</t>
  </si>
  <si>
    <t>Evaluar y Disminuir las emisiones atmosféricas y monitorear la calidad del agua en la Jurisdicción</t>
  </si>
  <si>
    <t>PGN</t>
  </si>
  <si>
    <t>TRC</t>
  </si>
  <si>
    <t>TUAS</t>
  </si>
  <si>
    <t>HIDROSOGAMOSO</t>
  </si>
  <si>
    <t>Fortalecimiento Interno</t>
  </si>
  <si>
    <t xml:space="preserve">Redes de Monitoreo y Calidad Ambiental  </t>
  </si>
  <si>
    <t xml:space="preserve">TOTAL $ </t>
  </si>
  <si>
    <t>LUZ DEYANIRA GONZALEZ CASTILLO</t>
  </si>
  <si>
    <t>Subdirectora Recursos Naturales</t>
  </si>
  <si>
    <t>Responsable proceso Evaluación Misional</t>
  </si>
  <si>
    <t>440 900 07 02 07</t>
  </si>
  <si>
    <t>TASA RETRIBUTIVA</t>
  </si>
  <si>
    <t>B. - PROGRAMACION PLAN DE NECESIDADES  AÑO 2018</t>
  </si>
  <si>
    <t>C. - PROGRAMACION BIENES Y SERVICIOS  ALMACÉN AÑO 2018</t>
  </si>
  <si>
    <t>VALOR UNITARIO Incluido IVA $ 
2018</t>
  </si>
  <si>
    <t>Versión 0</t>
  </si>
  <si>
    <t xml:space="preserve">Realizar suministro de materiales y reactivos para el funcionamiento del laboratorio. </t>
  </si>
  <si>
    <t>Gestión Integral de residuos peligrosos generados en el laboratorio de calidad ambiental.</t>
  </si>
  <si>
    <t>Tunja, Laboratorio de Calidad Ambiental</t>
  </si>
  <si>
    <t>100% de los materiales y reactivos programados adquiridos para el funcionamiento del laboratorio</t>
  </si>
  <si>
    <t>1 contrato para la gestión integral de los residuos peligrosos</t>
  </si>
  <si>
    <t>(Número De equipos con mantenimiento y calibracion / No. De equipos programados  para  mantenimiento y calibración) * 100</t>
  </si>
  <si>
    <t>(Número de materiales y reactivos adquiridos / Número de materiales y reactivos programados a adquirir)*100</t>
  </si>
  <si>
    <t>(Contrato realizado para la disposicion final de residuos peligrosos/Contrato ejecutado para la disposicion de residuos peligrosos) * 100</t>
  </si>
  <si>
    <t>(Número de participaciones a pruebas interlaboratorios/ Número de participaciones a pruebas interlaboratorios programadas  )*100</t>
  </si>
  <si>
    <t>10 equipos priorizados con mantenimiento y calibración</t>
  </si>
  <si>
    <t>Realizar adquisición, mantenimiento y calibración de equipos del laboratorio de calidad ambiental.</t>
  </si>
  <si>
    <t>Suministro de reactivos y materiales para laboratorio</t>
  </si>
  <si>
    <t>Global</t>
  </si>
  <si>
    <t>Gestión Integral de Residuos peligrosos generados en el laboratorio</t>
  </si>
  <si>
    <t>Orden</t>
  </si>
  <si>
    <t xml:space="preserve">Adquisición, Mantenimiento, y calibración de equipos del Laboratorio de Calidad Ambiental </t>
  </si>
  <si>
    <t xml:space="preserve">Inscripcion a pruebas interlaboratorios </t>
  </si>
  <si>
    <t>Acreditación IDEAM</t>
  </si>
  <si>
    <t>1</t>
  </si>
  <si>
    <t>Formulacion Plan Operativo, según Acuerdo 013 del 07/12/2017 por medio del cual se aprueba el Presupuesto de Ingresos y Gastos para la vigencia Fiscal del 1º. de enero al 31 de diciembre de 2017 de la Corporación Autónoma de Regional de Boyacá</t>
  </si>
  <si>
    <t>VENTA DE BIENES Y SERVICIOS</t>
  </si>
  <si>
    <t>2 auditorias</t>
  </si>
  <si>
    <t>(Auditorias realizadas/auditorias programadas) * 100</t>
  </si>
  <si>
    <t>Mantener acreditación del Laboratorio de Calidad Ambiental</t>
  </si>
  <si>
    <t>Unidad</t>
  </si>
  <si>
    <t>Servicio de Mantenimiento preventivo de los equipos purificadores de agua: AQUELIX Y SIMPLICITY marca MILLIPORE</t>
  </si>
  <si>
    <t>Prestar el servicio de mantenimiento y calibración acreditada de balanza digital analítica, y calibración de juego de pesas del laboratorio de Corpoboyacá,</t>
  </si>
  <si>
    <t>servicio de mantenimiento y calibración acreditada de las buretas digitales marca BRAND</t>
  </si>
  <si>
    <t>servicio de mantenimiento y calibración acreditada de las buretas digitales marca EPPENDORF</t>
  </si>
  <si>
    <t>Servicio de Mantenimiento y Calibración acreditada en temperatura de los equipos del Laboratorio de Corpoboyacá</t>
  </si>
  <si>
    <t>SOBRETASA</t>
  </si>
  <si>
    <t>EXCEDENTES FINANCIEROS SOBRETASA</t>
  </si>
  <si>
    <t>Prestar el servicio de mantenimiento preventivo y verificación de los equipos de la marca THERMO SCIENTIFIC: MULTIPARAMETRO VERSA STAR, MULTIPARAMETRO a329, incubadora 815, PHMETRO STAR A211, CONDUCTIMETRO STAR A212</t>
  </si>
  <si>
    <t xml:space="preserve">Participación en 2 programa de pruebas interlaboratorio  </t>
  </si>
  <si>
    <t xml:space="preserve">Resolución 1729 Por medio del cual se efectúa un Traslado dentro del Presupuesto con recursos propios de la Corporación Autónoma Regional de Boyacá, CORPOBOYACÁ, vigencia Fiscal del año 2018 </t>
  </si>
  <si>
    <t>BERTHA CRUZ FORERO</t>
  </si>
  <si>
    <t xml:space="preserve">Mantenimiento preventivo de equipo Extractor de solventes VELP SER148 del laboratorio de Calidad Ambiental de Corpoboyacá, </t>
  </si>
  <si>
    <t>HIDRO-CHIVOR</t>
  </si>
  <si>
    <t>Profesional categoria 6</t>
  </si>
  <si>
    <t>quimico</t>
  </si>
  <si>
    <t>Adicion y prorroga Profesional categoria 6</t>
  </si>
  <si>
    <t>Adicon a suministro de reactibos y materiales para laboratorio</t>
  </si>
  <si>
    <t>Para contratar</t>
  </si>
  <si>
    <t>Solicitud de modificacion enviada el 18/09/2018; se solicita modificar los valores de las actividades POA comprometidas en la actividad "Realizar adquisición, mantenimiento y calibración de equipos materiales y reactivos del laboratorio de calidad ambiental" debido a que el IDEAM acaba de enviar cotización relacionada con realización de auditoría Externa para renovación de la Acreditación mediante radicado No. 14696 del 14 de Septiembre de 2018"</t>
  </si>
  <si>
    <t>Adición pruebas interlaboratorios</t>
  </si>
  <si>
    <t xml:space="preserve">Solicitud enviada mediante correo electronico del 10/10/2018;  se requiere adicionar una actividad POA con el fin del desarrollo de actividades orientadas al fortalecimiento del Laboratorio de calidad ambiental, mediante la administración de las redes de monitoreo de la calidad del aire y de agua y la estructuración de los lineamientos que servirán de base para la contratación de los estudios que permitirán concebir el laboratorio de calidad ambiental como una empresa independiente. Actividad que sera desarrollada por un contrtista con perfil ingeniero quimico con experiencia en el tema. 
Se solicita  incluir la actividad: “Seguimiento y administración de los componentes y redes de calidad ambiental, asociados al Laboratorio de la corporación” con un presupuesto asignado de $12.547.992, el cual proviene de los saldos de las actividades involucradas en el mismo proyecto. se adjunta solicitud con justificacion en la siguiente ruta ocad//E:\Documents\Documentos 2018\140-0601\Modificaciones POAS\OCTUBRE\Laboratorio
</t>
  </si>
  <si>
    <t>Seguimiento y administración de los componentes y redes de calidad ambiental, asociados al Laboratorio de la corporación</t>
  </si>
  <si>
    <t>1 Documento con lineamientos para laboratotrio de calidad ambiental</t>
  </si>
  <si>
    <t>Documento de lineamientos elaborado / Documento de lineamientos programado</t>
  </si>
  <si>
    <t>Profesional Categoría 9</t>
  </si>
  <si>
    <t>Ing. Químico</t>
  </si>
</sst>
</file>

<file path=xl/styles.xml><?xml version="1.0" encoding="utf-8"?>
<styleSheet xmlns="http://schemas.openxmlformats.org/spreadsheetml/2006/main">
  <numFmts count="4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 &quot;$&quot;\ * #,##0_ ;_ &quot;$&quot;\ * \-#,##0_ ;_ &quot;$&quot;\ * &quot;-&quot;_ ;_ @_ "/>
    <numFmt numFmtId="187" formatCode="_ * #,##0.00_ ;_ * \-#,##0.00_ ;_ * &quot;-&quot;??_ ;_ @_ "/>
    <numFmt numFmtId="188" formatCode="_-* #,##0\ _€_-;\-* #,##0\ _€_-;_-* &quot;-&quot;??\ _€_-;_-@_-"/>
    <numFmt numFmtId="189" formatCode="_(* #,##0_);_(* \(#,##0\);_(* &quot;-&quot;??_);_(@_)"/>
    <numFmt numFmtId="190" formatCode="_ [$$-2C0A]\ * #,##0_ ;_ [$$-2C0A]\ * \-#,##0_ ;_ [$$-2C0A]\ * &quot;-&quot;_ ;_ @_ "/>
    <numFmt numFmtId="191" formatCode="_-[$$-340A]\ * #,##0_-;\-[$$-340A]\ * #,##0_-;_-[$$-340A]\ * &quot;-&quot;_-;_-@_-"/>
    <numFmt numFmtId="192" formatCode="_-&quot;$&quot;* #,##0_-;\-&quot;$&quot;* #,##0_-;_-&quot;$&quot;* &quot;-&quot;??_-;_-@_-"/>
    <numFmt numFmtId="193" formatCode="[$-240A]dddd\,\ d\ &quot;de&quot;\ mmmm\ &quot;de&quot;\ yyyy"/>
    <numFmt numFmtId="194" formatCode="[$-240A]h:mm:ss\ AM/PM"/>
    <numFmt numFmtId="195" formatCode="&quot;$&quot;\ #,##0"/>
    <numFmt numFmtId="196" formatCode="[$-240A]dddd\,\ dd&quot; de &quot;mmmm&quot; de &quot;yyyy"/>
    <numFmt numFmtId="197" formatCode="[$-240A]hh:mm:ss\ AM/PM"/>
    <numFmt numFmtId="198" formatCode="0.0"/>
    <numFmt numFmtId="199" formatCode="&quot;Sí&quot;;&quot;Sí&quot;;&quot;No&quot;"/>
    <numFmt numFmtId="200" formatCode="&quot;Verdadero&quot;;&quot;Verdadero&quot;;&quot;Falso&quot;"/>
    <numFmt numFmtId="201" formatCode="&quot;Activado&quot;;&quot;Activado&quot;;&quot;Desactivado&quot;"/>
    <numFmt numFmtId="202" formatCode="[$€-2]\ #,##0.00_);[Red]\([$€-2]\ #,##0.00\)"/>
  </numFmts>
  <fonts count="62">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4"/>
      <name val="Arial"/>
      <family val="2"/>
    </font>
    <font>
      <sz val="8"/>
      <name val="Arial"/>
      <family val="2"/>
    </font>
    <font>
      <b/>
      <sz val="10"/>
      <name val="Arial"/>
      <family val="2"/>
    </font>
    <font>
      <b/>
      <sz val="8"/>
      <name val="Arial"/>
      <family val="2"/>
    </font>
    <font>
      <sz val="9"/>
      <name val="Arial"/>
      <family val="2"/>
    </font>
    <font>
      <sz val="12"/>
      <name val="Arial"/>
      <family val="2"/>
    </font>
    <font>
      <sz val="14"/>
      <name val="Arial"/>
      <family val="2"/>
    </font>
    <font>
      <sz val="11"/>
      <name val="Arial"/>
      <family val="2"/>
    </font>
    <font>
      <sz val="6"/>
      <name val="Arial"/>
      <family val="2"/>
    </font>
    <font>
      <b/>
      <sz val="9"/>
      <name val="Arial"/>
      <family val="2"/>
    </font>
    <font>
      <sz val="9"/>
      <color indexed="9"/>
      <name val="Arial"/>
      <family val="2"/>
    </font>
    <font>
      <b/>
      <sz val="9"/>
      <color indexed="9"/>
      <name val="Arial"/>
      <family val="2"/>
    </font>
    <font>
      <b/>
      <sz val="12"/>
      <name val="Arial"/>
      <family val="2"/>
    </font>
    <font>
      <b/>
      <sz val="9"/>
      <name val="Tahoma"/>
      <family val="2"/>
    </font>
    <font>
      <sz val="9"/>
      <name val="Tahoma"/>
      <family val="2"/>
    </font>
    <font>
      <sz val="13"/>
      <name val="Arial Narrow"/>
      <family val="2"/>
    </font>
    <font>
      <sz val="13"/>
      <color indexed="10"/>
      <name val="Arial Narrow"/>
      <family val="2"/>
    </font>
    <font>
      <sz val="7"/>
      <name val="Arial"/>
      <family val="2"/>
    </font>
    <font>
      <u val="single"/>
      <sz val="10"/>
      <color indexed="12"/>
      <name val="Arial"/>
      <family val="2"/>
    </font>
    <font>
      <u val="single"/>
      <sz val="10"/>
      <color indexed="20"/>
      <name val="Arial"/>
      <family val="2"/>
    </font>
    <font>
      <sz val="10"/>
      <color indexed="10"/>
      <name val="Arial"/>
      <family val="2"/>
    </font>
    <font>
      <sz val="8"/>
      <color indexed="10"/>
      <name val="Arial"/>
      <family val="2"/>
    </font>
    <font>
      <sz val="14"/>
      <color indexed="8"/>
      <name val="Arial Narrow"/>
      <family val="2"/>
    </font>
    <font>
      <sz val="14"/>
      <color indexed="8"/>
      <name val="Calibri"/>
      <family val="2"/>
    </font>
    <font>
      <sz val="10"/>
      <color indexed="8"/>
      <name val="Arial"/>
      <family val="2"/>
    </font>
    <font>
      <sz val="13"/>
      <color indexed="8"/>
      <name val="Arial Narrow"/>
      <family val="2"/>
    </font>
    <font>
      <sz val="9"/>
      <color indexed="63"/>
      <name val="Verdana"/>
      <family val="2"/>
    </font>
    <font>
      <sz val="11"/>
      <color indexed="8"/>
      <name val="Arial"/>
      <family val="2"/>
    </font>
    <font>
      <b/>
      <sz val="9"/>
      <color indexed="63"/>
      <name val="Verdana"/>
      <family val="2"/>
    </font>
    <font>
      <b/>
      <sz val="10"/>
      <color indexed="8"/>
      <name val="Arial"/>
      <family val="2"/>
    </font>
    <font>
      <sz val="12"/>
      <color indexed="8"/>
      <name val="Arial"/>
      <family val="2"/>
    </font>
    <font>
      <u val="single"/>
      <sz val="10"/>
      <color theme="10"/>
      <name val="Arial"/>
      <family val="2"/>
    </font>
    <font>
      <u val="single"/>
      <sz val="10"/>
      <color theme="11"/>
      <name val="Arial"/>
      <family val="2"/>
    </font>
    <font>
      <sz val="10"/>
      <color rgb="FFFF0000"/>
      <name val="Arial"/>
      <family val="2"/>
    </font>
    <font>
      <sz val="8"/>
      <color rgb="FFFF0000"/>
      <name val="Arial"/>
      <family val="2"/>
    </font>
    <font>
      <sz val="14"/>
      <color theme="1"/>
      <name val="Arial Narrow"/>
      <family val="2"/>
    </font>
    <font>
      <sz val="14"/>
      <color theme="1"/>
      <name val="Calibri"/>
      <family val="2"/>
    </font>
    <font>
      <sz val="10"/>
      <color theme="1"/>
      <name val="Arial"/>
      <family val="2"/>
    </font>
    <font>
      <sz val="13"/>
      <color theme="1"/>
      <name val="Arial Narrow"/>
      <family val="2"/>
    </font>
    <font>
      <sz val="9"/>
      <color rgb="FF222222"/>
      <name val="Verdana"/>
      <family val="2"/>
    </font>
    <font>
      <sz val="11"/>
      <color rgb="FF000000"/>
      <name val="Arial"/>
      <family val="2"/>
    </font>
    <font>
      <b/>
      <sz val="9"/>
      <color rgb="FF222222"/>
      <name val="Verdana"/>
      <family val="2"/>
    </font>
    <font>
      <b/>
      <sz val="10"/>
      <color theme="1"/>
      <name val="Arial"/>
      <family val="2"/>
    </font>
    <font>
      <sz val="12"/>
      <color theme="1"/>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24997000396251678"/>
        <bgColor indexed="64"/>
      </patternFill>
    </fill>
  </fills>
  <borders count="6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right/>
      <top style="thin">
        <color indexed="62"/>
      </top>
      <bottom style="double">
        <color indexed="62"/>
      </bottom>
    </border>
    <border>
      <left style="thin"/>
      <right style="thin"/>
      <top style="thin"/>
      <bottom style="thin"/>
    </border>
    <border>
      <left/>
      <right/>
      <top/>
      <bottom style="thin"/>
    </border>
    <border>
      <left style="thin"/>
      <right style="thin"/>
      <top/>
      <bottom style="thin"/>
    </border>
    <border>
      <left/>
      <right/>
      <top style="medium"/>
      <bottom/>
    </border>
    <border>
      <left/>
      <right style="medium"/>
      <top style="medium"/>
      <bottom/>
    </border>
    <border>
      <left style="thin"/>
      <right style="medium"/>
      <top style="thin"/>
      <bottom style="thin"/>
    </border>
    <border>
      <left style="medium"/>
      <right style="thin"/>
      <top style="thin"/>
      <bottom style="thin"/>
    </border>
    <border>
      <left style="thin"/>
      <right style="thin"/>
      <top style="thin"/>
      <bottom style="medium"/>
    </border>
    <border>
      <left/>
      <right/>
      <top style="medium"/>
      <bottom style="medium"/>
    </border>
    <border>
      <left/>
      <right style="medium"/>
      <top style="medium"/>
      <bottom style="medium"/>
    </border>
    <border>
      <left style="thin"/>
      <right/>
      <top style="thin"/>
      <bottom style="medium"/>
    </border>
    <border>
      <left/>
      <right/>
      <top style="thin"/>
      <bottom style="medium"/>
    </border>
    <border>
      <left/>
      <right style="thin"/>
      <top style="thin"/>
      <bottom style="medium"/>
    </border>
    <border>
      <left style="thin"/>
      <right style="medium"/>
      <top style="thin"/>
      <bottom style="medium"/>
    </border>
    <border>
      <left style="medium"/>
      <right/>
      <top/>
      <bottom style="thin"/>
    </border>
    <border>
      <left/>
      <right style="medium"/>
      <top/>
      <bottom style="thin"/>
    </border>
    <border>
      <left style="thin"/>
      <right style="thin"/>
      <top style="thin"/>
      <bottom/>
    </border>
    <border>
      <left style="medium"/>
      <right/>
      <top style="medium"/>
      <bottom style="medium"/>
    </border>
    <border>
      <left/>
      <right style="thin"/>
      <top/>
      <bottom style="thin"/>
    </border>
    <border>
      <left/>
      <right style="medium"/>
      <top/>
      <bottom/>
    </border>
    <border>
      <left/>
      <right/>
      <top/>
      <bottom style="medium"/>
    </border>
    <border>
      <left/>
      <right style="medium"/>
      <top/>
      <bottom style="medium"/>
    </border>
    <border>
      <left style="thin"/>
      <right/>
      <top style="thin"/>
      <bottom style="thin"/>
    </border>
    <border>
      <left style="thin"/>
      <right/>
      <top/>
      <bottom/>
    </border>
    <border>
      <left style="thin"/>
      <right/>
      <top/>
      <bottom style="thin"/>
    </border>
    <border>
      <left/>
      <right style="thin"/>
      <top/>
      <bottom/>
    </border>
    <border>
      <left style="medium"/>
      <right/>
      <top style="thin"/>
      <bottom style="thin"/>
    </border>
    <border>
      <left/>
      <right/>
      <top style="thin"/>
      <bottom style="thin"/>
    </border>
    <border>
      <left/>
      <right/>
      <top style="thin"/>
      <bottom/>
    </border>
    <border>
      <left/>
      <right style="thin"/>
      <top style="thin"/>
      <bottom/>
    </border>
    <border>
      <left style="thin"/>
      <right/>
      <top style="thin"/>
      <bottom/>
    </border>
    <border>
      <left>
        <color indexed="63"/>
      </left>
      <right style="medium"/>
      <top style="thin"/>
      <bottom>
        <color indexed="63"/>
      </bottom>
    </border>
    <border>
      <left/>
      <right style="thin"/>
      <top style="thin"/>
      <bottom style="thin"/>
    </border>
    <border>
      <left style="thin"/>
      <right style="thin"/>
      <top/>
      <bottom/>
    </border>
    <border>
      <left style="thin"/>
      <right style="thin"/>
      <top style="medium"/>
      <bottom/>
    </border>
    <border>
      <left style="thin"/>
      <right/>
      <top style="medium"/>
      <bottom style="thin"/>
    </border>
    <border>
      <left/>
      <right/>
      <top style="medium"/>
      <bottom style="thin"/>
    </border>
    <border>
      <left/>
      <right style="medium"/>
      <top style="medium"/>
      <bottom style="thin"/>
    </border>
    <border>
      <left/>
      <right style="medium"/>
      <top style="thin"/>
      <bottom style="medium"/>
    </border>
    <border>
      <left style="medium"/>
      <right/>
      <top style="thin"/>
      <bottom/>
    </border>
    <border>
      <left style="medium"/>
      <right/>
      <top style="medium"/>
      <bottom/>
    </border>
    <border>
      <left/>
      <right style="thin"/>
      <top style="medium"/>
      <bottom/>
    </border>
    <border>
      <left style="medium"/>
      <right/>
      <top style="thin"/>
      <bottom style="medium"/>
    </border>
    <border>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top style="medium"/>
      <bottom/>
    </border>
    <border>
      <left style="medium"/>
      <right/>
      <top style="medium"/>
      <bottom style="thin"/>
    </border>
    <border>
      <left style="medium"/>
      <right style="thin"/>
      <top style="medium"/>
      <bottom/>
    </border>
    <border>
      <left style="medium"/>
      <right style="thin"/>
      <top/>
      <bottom/>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15"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9"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83"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71" fontId="0" fillId="0" borderId="0" applyFont="0" applyFill="0" applyBorder="0" applyAlignment="0" applyProtection="0"/>
    <xf numFmtId="187"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0" fontId="10" fillId="22" borderId="0" applyNumberFormat="0" applyBorder="0" applyAlignment="0" applyProtection="0"/>
    <xf numFmtId="0" fontId="0" fillId="0" borderId="0">
      <alignment/>
      <protection/>
    </xf>
    <xf numFmtId="0" fontId="0" fillId="23" borderId="5" applyNumberFormat="0" applyFont="0" applyAlignment="0" applyProtection="0"/>
    <xf numFmtId="9" fontId="0" fillId="0" borderId="0" applyFont="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6" fillId="0" borderId="7" applyNumberFormat="0" applyFill="0" applyAlignment="0" applyProtection="0"/>
    <xf numFmtId="0" fontId="7" fillId="0" borderId="8" applyNumberFormat="0" applyFill="0" applyAlignment="0" applyProtection="0"/>
    <xf numFmtId="0" fontId="17" fillId="0" borderId="9" applyNumberFormat="0" applyFill="0" applyAlignment="0" applyProtection="0"/>
  </cellStyleXfs>
  <cellXfs count="474">
    <xf numFmtId="0" fontId="0" fillId="0" borderId="0" xfId="0" applyAlignment="1">
      <alignment/>
    </xf>
    <xf numFmtId="0" fontId="0" fillId="0" borderId="0" xfId="0" applyAlignment="1">
      <alignment vertical="center"/>
    </xf>
    <xf numFmtId="0" fontId="0" fillId="0" borderId="0" xfId="0" applyAlignment="1">
      <alignment horizontal="left" vertical="center"/>
    </xf>
    <xf numFmtId="0" fontId="0" fillId="0" borderId="0" xfId="0" applyBorder="1" applyAlignment="1">
      <alignment vertical="center"/>
    </xf>
    <xf numFmtId="0" fontId="19" fillId="0" borderId="0" xfId="0" applyFont="1" applyAlignment="1">
      <alignment vertical="center"/>
    </xf>
    <xf numFmtId="0" fontId="25" fillId="0" borderId="10" xfId="0" applyFont="1" applyBorder="1" applyAlignment="1">
      <alignment horizontal="center" vertical="center" wrapText="1"/>
    </xf>
    <xf numFmtId="0" fontId="20" fillId="0" borderId="0" xfId="0" applyFont="1" applyAlignment="1">
      <alignment horizontal="center" vertical="center" wrapText="1"/>
    </xf>
    <xf numFmtId="0" fontId="26" fillId="0" borderId="0" xfId="0" applyFont="1" applyAlignment="1">
      <alignment vertical="center"/>
    </xf>
    <xf numFmtId="0" fontId="0" fillId="0" borderId="11" xfId="0" applyBorder="1" applyAlignment="1">
      <alignment vertical="center"/>
    </xf>
    <xf numFmtId="3" fontId="22" fillId="0" borderId="0" xfId="63" applyNumberFormat="1" applyFont="1" applyFill="1" applyBorder="1" applyAlignment="1">
      <alignment horizontal="left" vertical="center"/>
    </xf>
    <xf numFmtId="189" fontId="0" fillId="0" borderId="0" xfId="67" applyNumberFormat="1" applyFont="1" applyAlignment="1">
      <alignment horizontal="center" vertical="center"/>
    </xf>
    <xf numFmtId="189" fontId="0" fillId="0" borderId="0" xfId="67" applyNumberFormat="1" applyFont="1" applyAlignment="1">
      <alignment vertical="center"/>
    </xf>
    <xf numFmtId="0" fontId="0" fillId="0" borderId="0" xfId="0" applyAlignment="1">
      <alignment horizontal="center" vertical="center"/>
    </xf>
    <xf numFmtId="0" fontId="22" fillId="0" borderId="0" xfId="0" applyFont="1" applyFill="1" applyAlignment="1">
      <alignment vertical="center"/>
    </xf>
    <xf numFmtId="188" fontId="0" fillId="0" borderId="0" xfId="66" applyNumberFormat="1" applyAlignment="1">
      <alignment vertical="center"/>
    </xf>
    <xf numFmtId="188" fontId="0" fillId="0" borderId="0" xfId="66" applyNumberFormat="1" applyFont="1" applyAlignment="1">
      <alignment vertical="center"/>
    </xf>
    <xf numFmtId="0" fontId="27" fillId="0" borderId="0" xfId="0" applyFont="1" applyFill="1" applyAlignment="1">
      <alignment vertical="center"/>
    </xf>
    <xf numFmtId="3" fontId="22" fillId="0" borderId="0" xfId="0" applyNumberFormat="1" applyFont="1" applyFill="1" applyAlignment="1">
      <alignment vertical="center"/>
    </xf>
    <xf numFmtId="188" fontId="22" fillId="0" borderId="0" xfId="65" applyNumberFormat="1" applyFont="1" applyFill="1" applyAlignment="1">
      <alignment vertical="center"/>
    </xf>
    <xf numFmtId="0" fontId="27" fillId="0" borderId="10" xfId="0" applyFont="1" applyFill="1" applyBorder="1" applyAlignment="1">
      <alignment horizontal="center" vertical="center"/>
    </xf>
    <xf numFmtId="49" fontId="27" fillId="0" borderId="10" xfId="0" applyNumberFormat="1" applyFont="1" applyFill="1" applyBorder="1" applyAlignment="1">
      <alignment horizontal="center" vertical="center" wrapText="1"/>
    </xf>
    <xf numFmtId="188" fontId="27" fillId="0" borderId="10" xfId="65"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88" fontId="27" fillId="0" borderId="10" xfId="65" applyNumberFormat="1" applyFont="1" applyFill="1" applyBorder="1" applyAlignment="1">
      <alignment horizontal="right" vertical="center"/>
    </xf>
    <xf numFmtId="0" fontId="22" fillId="0" borderId="0" xfId="0" applyFont="1" applyFill="1" applyBorder="1" applyAlignment="1">
      <alignment vertical="center"/>
    </xf>
    <xf numFmtId="49" fontId="22" fillId="0" borderId="0" xfId="0" applyNumberFormat="1" applyFont="1" applyFill="1" applyBorder="1" applyAlignment="1">
      <alignment horizontal="center" vertical="center"/>
    </xf>
    <xf numFmtId="3" fontId="22" fillId="0" borderId="0" xfId="0" applyNumberFormat="1" applyFont="1" applyFill="1" applyBorder="1" applyAlignment="1">
      <alignment horizontal="center" vertical="center"/>
    </xf>
    <xf numFmtId="188" fontId="22" fillId="0" borderId="0" xfId="65" applyNumberFormat="1" applyFont="1" applyFill="1" applyBorder="1" applyAlignment="1">
      <alignment horizontal="right" vertical="center"/>
    </xf>
    <xf numFmtId="3" fontId="27" fillId="0" borderId="0" xfId="0" applyNumberFormat="1" applyFont="1" applyFill="1" applyAlignment="1">
      <alignment vertical="center"/>
    </xf>
    <xf numFmtId="0" fontId="21" fillId="0" borderId="10" xfId="0" applyFont="1" applyFill="1" applyBorder="1" applyAlignment="1">
      <alignment horizontal="left" vertical="center"/>
    </xf>
    <xf numFmtId="0" fontId="23" fillId="0" borderId="0" xfId="0" applyFont="1" applyBorder="1" applyAlignment="1">
      <alignment vertical="center"/>
    </xf>
    <xf numFmtId="14" fontId="25" fillId="0" borderId="10" xfId="0" applyNumberFormat="1" applyFont="1" applyBorder="1" applyAlignment="1">
      <alignment horizontal="center" vertical="center"/>
    </xf>
    <xf numFmtId="0" fontId="28" fillId="0" borderId="10" xfId="0" applyFont="1" applyFill="1" applyBorder="1" applyAlignment="1">
      <alignment horizontal="justify" vertical="center" wrapText="1"/>
    </xf>
    <xf numFmtId="0" fontId="20" fillId="0" borderId="0" xfId="0" applyFont="1" applyBorder="1" applyAlignment="1">
      <alignment horizontal="center" vertical="center"/>
    </xf>
    <xf numFmtId="189" fontId="20" fillId="0" borderId="0" xfId="68" applyNumberFormat="1" applyFont="1" applyFill="1" applyBorder="1" applyAlignment="1">
      <alignment horizontal="center" vertical="center" wrapText="1"/>
    </xf>
    <xf numFmtId="191" fontId="19" fillId="0" borderId="0" xfId="0" applyNumberFormat="1" applyFont="1" applyFill="1" applyBorder="1" applyAlignment="1">
      <alignment horizontal="center" vertical="center"/>
    </xf>
    <xf numFmtId="49" fontId="19" fillId="0" borderId="0" xfId="67" applyNumberFormat="1" applyFont="1" applyFill="1" applyBorder="1" applyAlignment="1">
      <alignment horizontal="center" vertical="center"/>
    </xf>
    <xf numFmtId="190" fontId="0" fillId="0" borderId="0" xfId="0" applyNumberFormat="1" applyFont="1" applyFill="1" applyBorder="1" applyAlignment="1">
      <alignment horizontal="left" vertical="center"/>
    </xf>
    <xf numFmtId="0" fontId="21" fillId="0" borderId="10" xfId="0" applyFont="1" applyFill="1" applyBorder="1" applyAlignment="1">
      <alignment horizontal="justify" vertical="center"/>
    </xf>
    <xf numFmtId="0" fontId="21" fillId="0" borderId="0" xfId="0" applyFont="1" applyFill="1" applyBorder="1" applyAlignment="1">
      <alignment horizontal="justify" vertical="center"/>
    </xf>
    <xf numFmtId="0" fontId="0" fillId="0" borderId="0" xfId="0" applyFont="1" applyBorder="1" applyAlignment="1">
      <alignment horizontal="center" vertical="center"/>
    </xf>
    <xf numFmtId="0" fontId="23" fillId="0" borderId="0" xfId="0" applyFont="1" applyBorder="1" applyAlignment="1">
      <alignment horizontal="center" vertical="center"/>
    </xf>
    <xf numFmtId="49" fontId="28" fillId="0" borderId="10" xfId="0" applyNumberFormat="1" applyFont="1" applyFill="1" applyBorder="1" applyAlignment="1">
      <alignment horizontal="justify" vertical="center" wrapText="1"/>
    </xf>
    <xf numFmtId="3" fontId="28" fillId="0" borderId="10" xfId="0" applyNumberFormat="1" applyFont="1" applyFill="1" applyBorder="1" applyAlignment="1">
      <alignment horizontal="justify" vertical="center" wrapText="1"/>
    </xf>
    <xf numFmtId="188" fontId="28" fillId="0" borderId="10" xfId="65" applyNumberFormat="1" applyFont="1" applyFill="1" applyBorder="1" applyAlignment="1">
      <alignment horizontal="justify" vertical="center" wrapText="1"/>
    </xf>
    <xf numFmtId="49" fontId="28" fillId="0" borderId="12" xfId="0" applyNumberFormat="1" applyFont="1" applyFill="1" applyBorder="1" applyAlignment="1">
      <alignment horizontal="justify" vertical="center" wrapText="1"/>
    </xf>
    <xf numFmtId="0" fontId="51" fillId="0" borderId="0" xfId="0" applyFont="1" applyAlignment="1">
      <alignment vertical="center"/>
    </xf>
    <xf numFmtId="0" fontId="52" fillId="24" borderId="13" xfId="0" applyFont="1" applyFill="1" applyBorder="1" applyAlignment="1">
      <alignment vertical="center"/>
    </xf>
    <xf numFmtId="0" fontId="52" fillId="24" borderId="14" xfId="0" applyFont="1" applyFill="1" applyBorder="1" applyAlignment="1">
      <alignment vertical="center"/>
    </xf>
    <xf numFmtId="0" fontId="21" fillId="24" borderId="0" xfId="0" applyFont="1" applyFill="1" applyBorder="1" applyAlignment="1">
      <alignment horizontal="center" vertical="center" wrapText="1"/>
    </xf>
    <xf numFmtId="0" fontId="26" fillId="24" borderId="0" xfId="0" applyFont="1" applyFill="1" applyBorder="1" applyAlignment="1">
      <alignment horizontal="center" vertical="center" wrapText="1"/>
    </xf>
    <xf numFmtId="0" fontId="0" fillId="24" borderId="10" xfId="0" applyFill="1" applyBorder="1" applyAlignment="1">
      <alignment vertical="center"/>
    </xf>
    <xf numFmtId="0" fontId="20" fillId="24" borderId="10" xfId="0" applyFont="1" applyFill="1" applyBorder="1" applyAlignment="1">
      <alignment horizontal="center" vertical="center" wrapText="1"/>
    </xf>
    <xf numFmtId="189" fontId="20" fillId="24" borderId="10" xfId="67" applyNumberFormat="1" applyFont="1" applyFill="1" applyBorder="1" applyAlignment="1">
      <alignment horizontal="center" vertical="center" wrapText="1"/>
    </xf>
    <xf numFmtId="0" fontId="0" fillId="24" borderId="10" xfId="0" applyFill="1" applyBorder="1" applyAlignment="1">
      <alignment horizontal="center" vertical="center"/>
    </xf>
    <xf numFmtId="189" fontId="0" fillId="24" borderId="10" xfId="67" applyNumberFormat="1" applyFont="1" applyFill="1" applyBorder="1" applyAlignment="1">
      <alignment vertical="center"/>
    </xf>
    <xf numFmtId="0" fontId="19" fillId="24" borderId="0" xfId="0" applyFont="1" applyFill="1" applyBorder="1" applyAlignment="1">
      <alignment vertical="center"/>
    </xf>
    <xf numFmtId="0" fontId="19" fillId="24" borderId="13" xfId="0" applyFont="1" applyFill="1" applyBorder="1" applyAlignment="1">
      <alignment vertical="center"/>
    </xf>
    <xf numFmtId="0" fontId="19" fillId="24" borderId="14" xfId="0" applyFont="1" applyFill="1" applyBorder="1" applyAlignment="1">
      <alignment vertical="center"/>
    </xf>
    <xf numFmtId="0" fontId="26" fillId="24" borderId="10" xfId="0" applyFont="1" applyFill="1" applyBorder="1" applyAlignment="1">
      <alignment horizontal="center" vertical="center" wrapText="1"/>
    </xf>
    <xf numFmtId="0" fontId="26" fillId="24" borderId="15" xfId="0" applyFont="1" applyFill="1" applyBorder="1" applyAlignment="1">
      <alignment horizontal="center" vertical="center" wrapText="1"/>
    </xf>
    <xf numFmtId="0" fontId="0" fillId="24" borderId="16" xfId="0" applyFill="1" applyBorder="1" applyAlignment="1">
      <alignment vertical="center"/>
    </xf>
    <xf numFmtId="189" fontId="0" fillId="24" borderId="10" xfId="67" applyNumberFormat="1" applyFont="1" applyFill="1" applyBorder="1" applyAlignment="1">
      <alignment horizontal="center" vertical="center"/>
    </xf>
    <xf numFmtId="0" fontId="19" fillId="24" borderId="10" xfId="0" applyFont="1" applyFill="1" applyBorder="1" applyAlignment="1">
      <alignment vertical="center"/>
    </xf>
    <xf numFmtId="0" fontId="19" fillId="24" borderId="15" xfId="0" applyFont="1" applyFill="1" applyBorder="1" applyAlignment="1">
      <alignment vertical="center"/>
    </xf>
    <xf numFmtId="189" fontId="20" fillId="24" borderId="17" xfId="67" applyNumberFormat="1" applyFont="1" applyFill="1" applyBorder="1" applyAlignment="1">
      <alignment vertical="center"/>
    </xf>
    <xf numFmtId="0" fontId="19" fillId="24" borderId="18" xfId="0" applyFont="1" applyFill="1" applyBorder="1" applyAlignment="1">
      <alignment vertical="center"/>
    </xf>
    <xf numFmtId="0" fontId="19" fillId="24" borderId="19" xfId="0" applyFont="1" applyFill="1" applyBorder="1" applyAlignment="1">
      <alignment vertical="center"/>
    </xf>
    <xf numFmtId="0" fontId="19" fillId="24" borderId="20" xfId="0" applyFont="1" applyFill="1" applyBorder="1" applyAlignment="1">
      <alignment vertical="center"/>
    </xf>
    <xf numFmtId="0" fontId="19" fillId="24" borderId="21" xfId="0" applyFont="1" applyFill="1" applyBorder="1" applyAlignment="1">
      <alignment vertical="center"/>
    </xf>
    <xf numFmtId="0" fontId="19" fillId="24" borderId="22" xfId="0" applyFont="1" applyFill="1" applyBorder="1" applyAlignment="1">
      <alignment vertical="center"/>
    </xf>
    <xf numFmtId="0" fontId="19" fillId="24" borderId="17" xfId="0" applyFont="1" applyFill="1" applyBorder="1" applyAlignment="1">
      <alignment vertical="center"/>
    </xf>
    <xf numFmtId="0" fontId="19" fillId="24" borderId="23" xfId="0" applyFont="1" applyFill="1" applyBorder="1" applyAlignment="1">
      <alignment vertical="center"/>
    </xf>
    <xf numFmtId="0" fontId="20" fillId="24" borderId="24" xfId="0" applyFont="1" applyFill="1" applyBorder="1" applyAlignment="1">
      <alignment vertical="center"/>
    </xf>
    <xf numFmtId="0" fontId="0" fillId="24" borderId="11" xfId="0" applyFill="1" applyBorder="1" applyAlignment="1">
      <alignment vertical="center"/>
    </xf>
    <xf numFmtId="189" fontId="0" fillId="24" borderId="11" xfId="67" applyNumberFormat="1" applyFont="1" applyFill="1" applyBorder="1" applyAlignment="1">
      <alignment horizontal="center" vertical="center"/>
    </xf>
    <xf numFmtId="189" fontId="0" fillId="24" borderId="11" xfId="67" applyNumberFormat="1" applyFont="1" applyFill="1" applyBorder="1" applyAlignment="1">
      <alignment vertical="center"/>
    </xf>
    <xf numFmtId="0" fontId="0" fillId="24" borderId="11" xfId="0" applyFill="1" applyBorder="1" applyAlignment="1">
      <alignment horizontal="center" vertical="center"/>
    </xf>
    <xf numFmtId="0" fontId="19" fillId="24" borderId="11" xfId="0" applyFont="1" applyFill="1" applyBorder="1" applyAlignment="1">
      <alignment vertical="center"/>
    </xf>
    <xf numFmtId="0" fontId="19" fillId="24" borderId="25" xfId="0" applyFont="1" applyFill="1" applyBorder="1" applyAlignment="1">
      <alignment vertical="center"/>
    </xf>
    <xf numFmtId="189" fontId="0" fillId="24" borderId="26" xfId="67" applyNumberFormat="1" applyFont="1" applyFill="1" applyBorder="1" applyAlignment="1">
      <alignment vertical="center"/>
    </xf>
    <xf numFmtId="0" fontId="20" fillId="24" borderId="27" xfId="0" applyFont="1" applyFill="1" applyBorder="1" applyAlignment="1">
      <alignment vertical="center"/>
    </xf>
    <xf numFmtId="0" fontId="0" fillId="24" borderId="18" xfId="0" applyFill="1" applyBorder="1" applyAlignment="1">
      <alignment vertical="center"/>
    </xf>
    <xf numFmtId="189" fontId="0" fillId="24" borderId="18" xfId="67" applyNumberFormat="1" applyFont="1" applyFill="1" applyBorder="1" applyAlignment="1">
      <alignment horizontal="center" vertical="center"/>
    </xf>
    <xf numFmtId="189" fontId="0" fillId="24" borderId="18" xfId="67" applyNumberFormat="1" applyFont="1" applyFill="1" applyBorder="1" applyAlignment="1">
      <alignment vertical="center"/>
    </xf>
    <xf numFmtId="0" fontId="0" fillId="24" borderId="18" xfId="0" applyFill="1" applyBorder="1" applyAlignment="1">
      <alignment horizontal="center" vertical="center"/>
    </xf>
    <xf numFmtId="0" fontId="20" fillId="24" borderId="24" xfId="0" applyFont="1" applyFill="1" applyBorder="1" applyAlignment="1">
      <alignment vertical="center" wrapText="1"/>
    </xf>
    <xf numFmtId="0" fontId="20" fillId="24" borderId="28" xfId="0" applyFont="1" applyFill="1" applyBorder="1" applyAlignment="1">
      <alignment vertical="center" wrapText="1"/>
    </xf>
    <xf numFmtId="189" fontId="0" fillId="24" borderId="17" xfId="67" applyNumberFormat="1" applyFont="1" applyFill="1" applyBorder="1" applyAlignment="1">
      <alignment vertical="center"/>
    </xf>
    <xf numFmtId="0" fontId="0" fillId="24" borderId="0" xfId="0" applyFill="1" applyAlignment="1">
      <alignment vertical="center"/>
    </xf>
    <xf numFmtId="189" fontId="0" fillId="24" borderId="0" xfId="67" applyNumberFormat="1" applyFont="1" applyFill="1" applyAlignment="1">
      <alignment horizontal="center" vertical="center"/>
    </xf>
    <xf numFmtId="189" fontId="0" fillId="24" borderId="0" xfId="67" applyNumberFormat="1" applyFont="1" applyFill="1" applyAlignment="1">
      <alignment vertical="center"/>
    </xf>
    <xf numFmtId="0" fontId="0" fillId="24" borderId="0" xfId="0" applyFill="1" applyAlignment="1">
      <alignment horizontal="center" vertical="center"/>
    </xf>
    <xf numFmtId="0" fontId="19" fillId="24" borderId="0" xfId="0" applyFont="1" applyFill="1" applyAlignment="1">
      <alignment vertical="center"/>
    </xf>
    <xf numFmtId="0" fontId="21" fillId="24" borderId="29" xfId="0" applyFont="1" applyFill="1" applyBorder="1" applyAlignment="1">
      <alignment horizontal="center" vertical="center" wrapText="1"/>
    </xf>
    <xf numFmtId="0" fontId="26" fillId="24" borderId="29" xfId="0" applyFont="1" applyFill="1" applyBorder="1" applyAlignment="1">
      <alignment horizontal="center" vertical="center" wrapText="1"/>
    </xf>
    <xf numFmtId="0" fontId="19" fillId="24" borderId="29" xfId="0" applyFont="1" applyFill="1" applyBorder="1" applyAlignment="1">
      <alignment vertical="center"/>
    </xf>
    <xf numFmtId="0" fontId="19" fillId="24" borderId="30" xfId="0" applyFont="1" applyFill="1" applyBorder="1" applyAlignment="1">
      <alignment horizontal="center" vertical="center"/>
    </xf>
    <xf numFmtId="0" fontId="19" fillId="24" borderId="31" xfId="0" applyFont="1" applyFill="1" applyBorder="1" applyAlignment="1">
      <alignment horizontal="center" vertical="center"/>
    </xf>
    <xf numFmtId="0" fontId="21" fillId="0" borderId="0" xfId="0" applyFont="1" applyFill="1" applyBorder="1" applyAlignment="1">
      <alignment horizontal="center" vertical="center"/>
    </xf>
    <xf numFmtId="0" fontId="20" fillId="0" borderId="10" xfId="0" applyFont="1" applyBorder="1" applyAlignment="1">
      <alignment horizontal="center" vertical="center"/>
    </xf>
    <xf numFmtId="0" fontId="25" fillId="0" borderId="0" xfId="0" applyFont="1" applyBorder="1" applyAlignment="1">
      <alignment horizontal="center" vertical="center" wrapText="1"/>
    </xf>
    <xf numFmtId="14" fontId="23" fillId="0" borderId="0" xfId="0" applyNumberFormat="1" applyFont="1" applyBorder="1" applyAlignment="1">
      <alignment horizontal="center" vertical="center"/>
    </xf>
    <xf numFmtId="0" fontId="18" fillId="0" borderId="0" xfId="0" applyFont="1" applyBorder="1" applyAlignment="1">
      <alignment horizontal="center" vertical="center"/>
    </xf>
    <xf numFmtId="0" fontId="20" fillId="0" borderId="0" xfId="0" applyFont="1" applyBorder="1" applyAlignment="1">
      <alignment vertical="center" wrapText="1"/>
    </xf>
    <xf numFmtId="0" fontId="30" fillId="0" borderId="0" xfId="0" applyFont="1" applyBorder="1" applyAlignment="1">
      <alignment horizontal="center" vertical="center"/>
    </xf>
    <xf numFmtId="0" fontId="21" fillId="0" borderId="0" xfId="0" applyFont="1" applyBorder="1" applyAlignment="1">
      <alignment horizontal="center" vertical="center" wrapText="1"/>
    </xf>
    <xf numFmtId="0" fontId="21" fillId="0" borderId="10" xfId="0" applyFont="1" applyBorder="1" applyAlignment="1">
      <alignment horizontal="center" vertical="center" wrapText="1"/>
    </xf>
    <xf numFmtId="0" fontId="20" fillId="16" borderId="10" xfId="0" applyFont="1" applyFill="1" applyBorder="1" applyAlignment="1">
      <alignment horizontal="center" vertical="center"/>
    </xf>
    <xf numFmtId="189" fontId="20" fillId="0" borderId="10" xfId="68" applyNumberFormat="1" applyFont="1" applyFill="1" applyBorder="1" applyAlignment="1">
      <alignment horizontal="center" vertical="center" wrapText="1"/>
    </xf>
    <xf numFmtId="3" fontId="0" fillId="0" borderId="32" xfId="0" applyNumberFormat="1" applyFont="1" applyFill="1" applyBorder="1" applyAlignment="1">
      <alignment horizontal="right" vertical="center"/>
    </xf>
    <xf numFmtId="3" fontId="0" fillId="0" borderId="32" xfId="0" applyNumberFormat="1" applyFont="1" applyFill="1" applyBorder="1" applyAlignment="1">
      <alignment horizontal="left" vertical="center"/>
    </xf>
    <xf numFmtId="0" fontId="21" fillId="0" borderId="33" xfId="0" applyFont="1" applyFill="1" applyBorder="1" applyAlignment="1">
      <alignment horizontal="center" vertical="center" wrapText="1"/>
    </xf>
    <xf numFmtId="0" fontId="0" fillId="0" borderId="33" xfId="0" applyFont="1" applyFill="1" applyBorder="1" applyAlignment="1">
      <alignment horizontal="justify" vertical="center"/>
    </xf>
    <xf numFmtId="0" fontId="0" fillId="0" borderId="33" xfId="0" applyFont="1" applyFill="1" applyBorder="1" applyAlignment="1">
      <alignment horizontal="left" vertical="center"/>
    </xf>
    <xf numFmtId="0" fontId="20" fillId="0" borderId="34" xfId="0" applyFont="1" applyFill="1" applyBorder="1" applyAlignment="1">
      <alignment horizontal="left" vertical="center"/>
    </xf>
    <xf numFmtId="186" fontId="20" fillId="0" borderId="11" xfId="0" applyNumberFormat="1" applyFont="1" applyFill="1" applyBorder="1" applyAlignment="1">
      <alignment horizontal="left" vertical="center"/>
    </xf>
    <xf numFmtId="49" fontId="19" fillId="0" borderId="11" xfId="67" applyNumberFormat="1" applyFont="1" applyFill="1" applyBorder="1" applyAlignment="1">
      <alignment horizontal="center" vertical="center"/>
    </xf>
    <xf numFmtId="0" fontId="21" fillId="0" borderId="35" xfId="0" applyFont="1" applyFill="1" applyBorder="1" applyAlignment="1">
      <alignment horizontal="center" vertical="center"/>
    </xf>
    <xf numFmtId="49" fontId="19" fillId="0" borderId="35" xfId="67" applyNumberFormat="1" applyFont="1" applyFill="1" applyBorder="1" applyAlignment="1">
      <alignment horizontal="center" vertical="center"/>
    </xf>
    <xf numFmtId="0" fontId="20" fillId="0" borderId="11" xfId="0" applyFont="1" applyFill="1" applyBorder="1" applyAlignment="1">
      <alignment horizontal="left" vertical="center" wrapText="1"/>
    </xf>
    <xf numFmtId="0" fontId="20" fillId="0" borderId="11" xfId="0" applyFont="1" applyFill="1" applyBorder="1" applyAlignment="1">
      <alignment horizontal="center" vertical="center"/>
    </xf>
    <xf numFmtId="0" fontId="21" fillId="0" borderId="12" xfId="0" applyFont="1" applyFill="1" applyBorder="1" applyAlignment="1">
      <alignment horizontal="center" vertical="center"/>
    </xf>
    <xf numFmtId="3" fontId="20" fillId="0" borderId="34" xfId="0" applyNumberFormat="1" applyFont="1" applyFill="1" applyBorder="1" applyAlignment="1">
      <alignment horizontal="right" vertical="center"/>
    </xf>
    <xf numFmtId="49" fontId="19" fillId="0" borderId="28" xfId="67" applyNumberFormat="1" applyFont="1" applyFill="1" applyBorder="1" applyAlignment="1">
      <alignment horizontal="center" vertical="center"/>
    </xf>
    <xf numFmtId="0" fontId="21" fillId="16" borderId="12" xfId="0" applyFont="1" applyFill="1" applyBorder="1" applyAlignment="1">
      <alignment horizontal="center" vertical="center"/>
    </xf>
    <xf numFmtId="0" fontId="21" fillId="16" borderId="34" xfId="0" applyFont="1" applyFill="1" applyBorder="1" applyAlignment="1">
      <alignment horizontal="center" vertical="center"/>
    </xf>
    <xf numFmtId="0" fontId="30" fillId="0" borderId="0" xfId="0" applyFont="1" applyBorder="1" applyAlignment="1">
      <alignment vertical="center"/>
    </xf>
    <xf numFmtId="0" fontId="23" fillId="0" borderId="0" xfId="0" applyFont="1" applyBorder="1" applyAlignment="1">
      <alignment vertical="center"/>
    </xf>
    <xf numFmtId="0" fontId="20" fillId="0" borderId="0" xfId="0" applyFont="1" applyBorder="1" applyAlignment="1">
      <alignment vertical="center"/>
    </xf>
    <xf numFmtId="0" fontId="0" fillId="0" borderId="0" xfId="0" applyFont="1" applyBorder="1" applyAlignment="1">
      <alignment vertical="center"/>
    </xf>
    <xf numFmtId="0" fontId="20" fillId="0" borderId="12" xfId="0" applyFont="1" applyBorder="1" applyAlignment="1">
      <alignment horizontal="center" vertical="center"/>
    </xf>
    <xf numFmtId="9" fontId="27" fillId="4" borderId="10" xfId="77" applyFont="1" applyFill="1" applyBorder="1" applyAlignment="1">
      <alignment vertical="center"/>
    </xf>
    <xf numFmtId="9" fontId="53" fillId="24" borderId="10" xfId="77" applyFont="1" applyFill="1" applyBorder="1" applyAlignment="1" applyProtection="1">
      <alignment horizontal="center" vertical="center" wrapText="1"/>
      <protection locked="0"/>
    </xf>
    <xf numFmtId="189" fontId="33" fillId="24" borderId="10" xfId="68" applyNumberFormat="1" applyFont="1" applyFill="1" applyBorder="1" applyAlignment="1" applyProtection="1">
      <alignment horizontal="left" vertical="center" wrapText="1"/>
      <protection/>
    </xf>
    <xf numFmtId="189" fontId="33" fillId="0" borderId="10" xfId="68" applyNumberFormat="1" applyFont="1" applyFill="1" applyBorder="1" applyAlignment="1" applyProtection="1">
      <alignment horizontal="left" vertical="center" wrapText="1"/>
      <protection/>
    </xf>
    <xf numFmtId="9" fontId="54" fillId="24" borderId="10" xfId="77" applyFont="1" applyFill="1" applyBorder="1" applyAlignment="1" applyProtection="1">
      <alignment horizontal="center" vertical="center"/>
      <protection locked="0"/>
    </xf>
    <xf numFmtId="9" fontId="54" fillId="24" borderId="10" xfId="77" applyFont="1" applyFill="1" applyBorder="1" applyAlignment="1" applyProtection="1">
      <alignment horizontal="center" vertical="center" wrapText="1"/>
      <protection locked="0"/>
    </xf>
    <xf numFmtId="0" fontId="35" fillId="0" borderId="0" xfId="0" applyFont="1" applyAlignment="1">
      <alignment vertical="center" wrapText="1"/>
    </xf>
    <xf numFmtId="0" fontId="35" fillId="0" borderId="0" xfId="0" applyFont="1" applyBorder="1" applyAlignment="1">
      <alignment vertical="center" wrapText="1"/>
    </xf>
    <xf numFmtId="3" fontId="0" fillId="0" borderId="10" xfId="75" applyNumberFormat="1" applyFont="1" applyFill="1" applyBorder="1" applyAlignment="1">
      <alignment horizontal="center" vertical="center"/>
      <protection/>
    </xf>
    <xf numFmtId="195" fontId="0" fillId="24" borderId="10" xfId="75" applyNumberFormat="1" applyFont="1" applyFill="1" applyBorder="1" applyAlignment="1">
      <alignment vertical="center" wrapText="1"/>
      <protection/>
    </xf>
    <xf numFmtId="14" fontId="20" fillId="0" borderId="10" xfId="0" applyNumberFormat="1" applyFont="1" applyBorder="1" applyAlignment="1">
      <alignment horizontal="center" vertical="center"/>
    </xf>
    <xf numFmtId="0" fontId="20" fillId="24" borderId="10" xfId="0" applyFont="1" applyFill="1" applyBorder="1" applyAlignment="1">
      <alignment horizontal="center" vertical="center" wrapText="1"/>
    </xf>
    <xf numFmtId="0" fontId="27" fillId="24" borderId="36" xfId="0" applyFont="1" applyFill="1" applyBorder="1" applyAlignment="1">
      <alignment horizontal="left" vertical="center"/>
    </xf>
    <xf numFmtId="0" fontId="27" fillId="24" borderId="37" xfId="0" applyFont="1" applyFill="1" applyBorder="1" applyAlignment="1">
      <alignment horizontal="left" vertical="center"/>
    </xf>
    <xf numFmtId="49" fontId="0" fillId="24" borderId="10" xfId="67" applyNumberFormat="1" applyFont="1" applyFill="1" applyBorder="1" applyAlignment="1">
      <alignment horizontal="center" vertical="center"/>
    </xf>
    <xf numFmtId="0" fontId="0" fillId="0" borderId="10" xfId="0" applyFont="1" applyBorder="1" applyAlignment="1">
      <alignment horizontal="justify" vertical="center" wrapText="1"/>
    </xf>
    <xf numFmtId="3" fontId="0" fillId="0" borderId="10" xfId="0" applyNumberFormat="1" applyFont="1" applyFill="1" applyBorder="1" applyAlignment="1">
      <alignment horizontal="justify" vertical="center" wrapText="1"/>
    </xf>
    <xf numFmtId="0" fontId="55" fillId="24" borderId="10" xfId="0" applyFont="1" applyFill="1" applyBorder="1" applyAlignment="1" applyProtection="1">
      <alignment horizontal="center" vertical="center" wrapText="1"/>
      <protection/>
    </xf>
    <xf numFmtId="0" fontId="55" fillId="24" borderId="10" xfId="0" applyFont="1" applyFill="1" applyBorder="1" applyAlignment="1" applyProtection="1">
      <alignment horizontal="center" vertical="center"/>
      <protection locked="0"/>
    </xf>
    <xf numFmtId="189" fontId="0" fillId="24" borderId="10" xfId="68" applyNumberFormat="1" applyFont="1" applyFill="1" applyBorder="1" applyAlignment="1" applyProtection="1">
      <alignment horizontal="left" vertical="center" wrapText="1"/>
      <protection/>
    </xf>
    <xf numFmtId="3" fontId="0" fillId="24" borderId="10" xfId="0" applyNumberFormat="1" applyFont="1" applyFill="1" applyBorder="1" applyAlignment="1">
      <alignment horizontal="center" vertical="center"/>
    </xf>
    <xf numFmtId="192" fontId="55" fillId="24" borderId="10" xfId="69" applyNumberFormat="1" applyFont="1" applyFill="1" applyBorder="1" applyAlignment="1" applyProtection="1">
      <alignment vertical="center"/>
      <protection/>
    </xf>
    <xf numFmtId="189" fontId="0" fillId="24" borderId="10" xfId="0" applyNumberFormat="1" applyFill="1" applyBorder="1" applyAlignment="1">
      <alignment vertical="center"/>
    </xf>
    <xf numFmtId="0" fontId="24" fillId="0" borderId="10" xfId="75" applyFont="1" applyBorder="1" applyAlignment="1">
      <alignment horizontal="center" vertical="center" wrapText="1"/>
      <protection/>
    </xf>
    <xf numFmtId="0" fontId="19" fillId="0" borderId="0" xfId="75" applyFont="1" applyAlignment="1">
      <alignment vertical="center"/>
      <protection/>
    </xf>
    <xf numFmtId="0" fontId="0" fillId="0" borderId="0" xfId="75" applyAlignment="1">
      <alignment vertical="center"/>
      <protection/>
    </xf>
    <xf numFmtId="0" fontId="0" fillId="0" borderId="10" xfId="75" applyFont="1" applyBorder="1" applyAlignment="1">
      <alignment horizontal="center" vertical="center" wrapText="1"/>
      <protection/>
    </xf>
    <xf numFmtId="0" fontId="25" fillId="0" borderId="10" xfId="75" applyFont="1" applyBorder="1" applyAlignment="1">
      <alignment horizontal="center" vertical="center" wrapText="1"/>
      <protection/>
    </xf>
    <xf numFmtId="0" fontId="20" fillId="0" borderId="10" xfId="75" applyFont="1" applyBorder="1" applyAlignment="1">
      <alignment horizontal="center" vertical="center" wrapText="1"/>
      <protection/>
    </xf>
    <xf numFmtId="0" fontId="0" fillId="25" borderId="10" xfId="75" applyFont="1" applyFill="1" applyBorder="1" applyAlignment="1">
      <alignment horizontal="center" vertical="center" wrapText="1"/>
      <protection/>
    </xf>
    <xf numFmtId="0" fontId="53" fillId="24" borderId="10" xfId="75" applyFont="1" applyFill="1" applyBorder="1" applyAlignment="1" applyProtection="1">
      <alignment horizontal="center" vertical="center" wrapText="1"/>
      <protection locked="0"/>
    </xf>
    <xf numFmtId="0" fontId="54" fillId="24" borderId="10" xfId="75" applyFont="1" applyFill="1" applyBorder="1" applyAlignment="1" applyProtection="1">
      <alignment horizontal="center" vertical="center"/>
      <protection locked="0"/>
    </xf>
    <xf numFmtId="192" fontId="54" fillId="24" borderId="10" xfId="71" applyNumberFormat="1" applyFont="1" applyFill="1" applyBorder="1" applyAlignment="1" applyProtection="1">
      <alignment horizontal="center" vertical="center"/>
      <protection/>
    </xf>
    <xf numFmtId="0" fontId="0" fillId="0" borderId="10" xfId="75" applyFont="1" applyBorder="1" applyAlignment="1">
      <alignment vertical="center" wrapText="1"/>
      <protection/>
    </xf>
    <xf numFmtId="192" fontId="0" fillId="0" borderId="10" xfId="75" applyNumberFormat="1" applyFont="1" applyBorder="1" applyAlignment="1">
      <alignment vertical="center"/>
      <protection/>
    </xf>
    <xf numFmtId="0" fontId="56" fillId="24" borderId="10" xfId="75" applyFont="1" applyFill="1" applyBorder="1" applyAlignment="1" applyProtection="1">
      <alignment horizontal="left" vertical="center" wrapText="1"/>
      <protection/>
    </xf>
    <xf numFmtId="9" fontId="53" fillId="24" borderId="10" xfId="75" applyNumberFormat="1" applyFont="1" applyFill="1" applyBorder="1" applyAlignment="1" applyProtection="1">
      <alignment horizontal="center" vertical="center"/>
      <protection locked="0"/>
    </xf>
    <xf numFmtId="9" fontId="54" fillId="24" borderId="10" xfId="75" applyNumberFormat="1" applyFont="1" applyFill="1" applyBorder="1" applyAlignment="1" applyProtection="1">
      <alignment horizontal="center" vertical="center"/>
      <protection locked="0"/>
    </xf>
    <xf numFmtId="0" fontId="0" fillId="0" borderId="10" xfId="75" applyFont="1" applyFill="1" applyBorder="1" applyAlignment="1">
      <alignment horizontal="center" vertical="center" wrapText="1"/>
      <protection/>
    </xf>
    <xf numFmtId="192" fontId="54" fillId="0" borderId="10" xfId="71" applyNumberFormat="1" applyFont="1" applyFill="1" applyBorder="1" applyAlignment="1" applyProtection="1">
      <alignment horizontal="center" vertical="center"/>
      <protection/>
    </xf>
    <xf numFmtId="0" fontId="56" fillId="0" borderId="10" xfId="75" applyFont="1" applyFill="1" applyBorder="1" applyAlignment="1" applyProtection="1">
      <alignment horizontal="left" vertical="center" wrapText="1"/>
      <protection/>
    </xf>
    <xf numFmtId="0" fontId="33" fillId="24" borderId="10" xfId="75" applyFont="1" applyFill="1" applyBorder="1" applyAlignment="1" applyProtection="1">
      <alignment horizontal="left" vertical="center" wrapText="1"/>
      <protection/>
    </xf>
    <xf numFmtId="0" fontId="54" fillId="24" borderId="10" xfId="75" applyFont="1" applyFill="1" applyBorder="1" applyAlignment="1" applyProtection="1">
      <alignment horizontal="center" vertical="center" wrapText="1"/>
      <protection locked="0"/>
    </xf>
    <xf numFmtId="0" fontId="27" fillId="4" borderId="10" xfId="75" applyFont="1" applyFill="1" applyBorder="1" applyAlignment="1">
      <alignment horizontal="left" vertical="center"/>
      <protection/>
    </xf>
    <xf numFmtId="0" fontId="27" fillId="4" borderId="10" xfId="75" applyFont="1" applyFill="1" applyBorder="1" applyAlignment="1">
      <alignment vertical="center"/>
      <protection/>
    </xf>
    <xf numFmtId="192" fontId="27" fillId="4" borderId="10" xfId="75" applyNumberFormat="1" applyFont="1" applyFill="1" applyBorder="1" applyAlignment="1">
      <alignment vertical="center"/>
      <protection/>
    </xf>
    <xf numFmtId="0" fontId="27" fillId="0" borderId="0" xfId="75" applyFont="1" applyAlignment="1">
      <alignment vertical="center"/>
      <protection/>
    </xf>
    <xf numFmtId="0" fontId="0" fillId="0" borderId="0" xfId="75" applyBorder="1" applyAlignment="1">
      <alignment vertical="center"/>
      <protection/>
    </xf>
    <xf numFmtId="0" fontId="0" fillId="0" borderId="0" xfId="75" applyFill="1" applyAlignment="1">
      <alignment vertical="center"/>
      <protection/>
    </xf>
    <xf numFmtId="9" fontId="0" fillId="0" borderId="0" xfId="75" applyNumberFormat="1" applyAlignment="1">
      <alignment vertical="center"/>
      <protection/>
    </xf>
    <xf numFmtId="0" fontId="0" fillId="25" borderId="10" xfId="75" applyFont="1" applyFill="1" applyBorder="1" applyAlignment="1">
      <alignment vertical="center" wrapText="1"/>
      <protection/>
    </xf>
    <xf numFmtId="0" fontId="56" fillId="25" borderId="10" xfId="75" applyFont="1" applyFill="1" applyBorder="1" applyAlignment="1" applyProtection="1">
      <alignment horizontal="left" vertical="center" wrapText="1"/>
      <protection/>
    </xf>
    <xf numFmtId="9" fontId="54" fillId="25" borderId="10" xfId="75" applyNumberFormat="1" applyFont="1" applyFill="1" applyBorder="1" applyAlignment="1" applyProtection="1">
      <alignment horizontal="center" vertical="center"/>
      <protection locked="0"/>
    </xf>
    <xf numFmtId="192" fontId="54" fillId="25" borderId="10" xfId="71" applyNumberFormat="1" applyFont="1" applyFill="1" applyBorder="1" applyAlignment="1" applyProtection="1">
      <alignment vertical="center"/>
      <protection/>
    </xf>
    <xf numFmtId="195" fontId="54" fillId="25" borderId="10" xfId="75" applyNumberFormat="1" applyFont="1" applyFill="1" applyBorder="1" applyAlignment="1" applyProtection="1">
      <alignment vertical="center"/>
      <protection/>
    </xf>
    <xf numFmtId="192" fontId="0" fillId="25" borderId="10" xfId="75" applyNumberFormat="1" applyFont="1" applyFill="1" applyBorder="1" applyAlignment="1">
      <alignment vertical="center"/>
      <protection/>
    </xf>
    <xf numFmtId="9" fontId="53" fillId="24" borderId="10" xfId="75" applyNumberFormat="1" applyFont="1" applyFill="1" applyBorder="1" applyAlignment="1" applyProtection="1">
      <alignment horizontal="center" vertical="center" wrapText="1"/>
      <protection locked="0"/>
    </xf>
    <xf numFmtId="9" fontId="0" fillId="0" borderId="10" xfId="77" applyFont="1" applyBorder="1" applyAlignment="1">
      <alignment horizontal="center" vertical="center" wrapText="1"/>
    </xf>
    <xf numFmtId="0" fontId="55" fillId="0" borderId="10" xfId="0" applyFont="1" applyBorder="1" applyAlignment="1">
      <alignment horizontal="center" vertical="center" wrapText="1"/>
    </xf>
    <xf numFmtId="0" fontId="0" fillId="24" borderId="10" xfId="0" applyFill="1" applyBorder="1" applyAlignment="1">
      <alignment horizontal="center" vertical="center" wrapText="1"/>
    </xf>
    <xf numFmtId="14" fontId="20" fillId="24" borderId="10" xfId="0" applyNumberFormat="1" applyFont="1" applyFill="1" applyBorder="1" applyAlignment="1">
      <alignment horizontal="center" vertical="center"/>
    </xf>
    <xf numFmtId="0" fontId="19" fillId="25" borderId="10" xfId="0" applyFont="1" applyFill="1" applyBorder="1" applyAlignment="1">
      <alignment vertical="center"/>
    </xf>
    <xf numFmtId="0" fontId="26" fillId="25" borderId="10" xfId="0" applyFont="1" applyFill="1" applyBorder="1" applyAlignment="1">
      <alignment horizontal="center" vertical="center" wrapText="1"/>
    </xf>
    <xf numFmtId="195" fontId="0" fillId="24" borderId="10" xfId="75" applyNumberFormat="1" applyFill="1" applyBorder="1" applyAlignment="1">
      <alignment horizontal="right" vertical="center"/>
      <protection/>
    </xf>
    <xf numFmtId="195" fontId="0" fillId="24" borderId="10" xfId="75" applyNumberFormat="1" applyFill="1" applyBorder="1" applyAlignment="1">
      <alignment horizontal="right" vertical="center"/>
      <protection/>
    </xf>
    <xf numFmtId="189" fontId="0" fillId="26" borderId="10" xfId="67" applyNumberFormat="1" applyFont="1" applyFill="1" applyBorder="1" applyAlignment="1">
      <alignment vertical="center"/>
    </xf>
    <xf numFmtId="188" fontId="0" fillId="0" borderId="10" xfId="64" applyNumberFormat="1" applyFont="1" applyFill="1" applyBorder="1" applyAlignment="1">
      <alignment vertical="center"/>
    </xf>
    <xf numFmtId="3" fontId="57" fillId="0" borderId="0" xfId="0" applyNumberFormat="1" applyFont="1" applyAlignment="1">
      <alignment horizontal="center" vertical="center"/>
    </xf>
    <xf numFmtId="0" fontId="19" fillId="27" borderId="10" xfId="0" applyFont="1" applyFill="1" applyBorder="1" applyAlignment="1">
      <alignment vertical="center"/>
    </xf>
    <xf numFmtId="189" fontId="0" fillId="0" borderId="0" xfId="0" applyNumberFormat="1" applyAlignment="1">
      <alignment vertical="center"/>
    </xf>
    <xf numFmtId="192" fontId="0" fillId="24" borderId="10" xfId="0" applyNumberFormat="1" applyFill="1" applyBorder="1" applyAlignment="1">
      <alignment horizontal="center" vertical="center"/>
    </xf>
    <xf numFmtId="195" fontId="0" fillId="26" borderId="10" xfId="75" applyNumberFormat="1" applyFont="1" applyFill="1" applyBorder="1" applyAlignment="1">
      <alignment vertical="center" wrapText="1"/>
      <protection/>
    </xf>
    <xf numFmtId="171" fontId="22" fillId="0" borderId="10" xfId="61" applyFont="1" applyFill="1" applyBorder="1" applyAlignment="1">
      <alignment vertical="center"/>
    </xf>
    <xf numFmtId="3" fontId="58" fillId="0" borderId="0" xfId="0" applyNumberFormat="1" applyFont="1" applyAlignment="1">
      <alignment/>
    </xf>
    <xf numFmtId="0" fontId="0" fillId="24" borderId="16" xfId="0" applyFill="1" applyBorder="1" applyAlignment="1">
      <alignment vertical="center" wrapText="1"/>
    </xf>
    <xf numFmtId="3" fontId="59" fillId="0" borderId="0" xfId="0" applyNumberFormat="1" applyFont="1" applyAlignment="1">
      <alignment/>
    </xf>
    <xf numFmtId="189" fontId="0" fillId="24" borderId="38" xfId="67" applyNumberFormat="1" applyFont="1" applyFill="1" applyBorder="1" applyAlignment="1">
      <alignment horizontal="center" vertical="center"/>
    </xf>
    <xf numFmtId="49" fontId="0" fillId="24" borderId="38" xfId="67" applyNumberFormat="1" applyFont="1" applyFill="1" applyBorder="1" applyAlignment="1">
      <alignment horizontal="center" vertical="center"/>
    </xf>
    <xf numFmtId="195" fontId="0" fillId="24" borderId="39" xfId="75" applyNumberFormat="1" applyFill="1" applyBorder="1" applyAlignment="1">
      <alignment horizontal="right" vertical="center"/>
      <protection/>
    </xf>
    <xf numFmtId="0" fontId="19" fillId="24" borderId="40" xfId="0" applyFont="1" applyFill="1" applyBorder="1" applyAlignment="1">
      <alignment vertical="center"/>
    </xf>
    <xf numFmtId="0" fontId="19" fillId="24" borderId="38" xfId="0" applyFont="1" applyFill="1" applyBorder="1" applyAlignment="1">
      <alignment vertical="center"/>
    </xf>
    <xf numFmtId="0" fontId="19" fillId="25" borderId="38" xfId="0" applyFont="1" applyFill="1" applyBorder="1" applyAlignment="1">
      <alignment vertical="center"/>
    </xf>
    <xf numFmtId="0" fontId="19" fillId="24" borderId="41" xfId="0" applyFont="1" applyFill="1" applyBorder="1" applyAlignment="1">
      <alignment vertical="center"/>
    </xf>
    <xf numFmtId="0" fontId="26" fillId="27" borderId="10" xfId="0" applyFont="1" applyFill="1" applyBorder="1" applyAlignment="1">
      <alignment horizontal="center" vertical="center" wrapText="1"/>
    </xf>
    <xf numFmtId="192" fontId="54" fillId="24" borderId="0" xfId="71" applyNumberFormat="1" applyFont="1" applyFill="1" applyBorder="1" applyAlignment="1" applyProtection="1">
      <alignment horizontal="center" vertical="center"/>
      <protection/>
    </xf>
    <xf numFmtId="0" fontId="20" fillId="0" borderId="10" xfId="0" applyFont="1" applyBorder="1" applyAlignment="1">
      <alignment horizontal="center" vertical="center"/>
    </xf>
    <xf numFmtId="0" fontId="20" fillId="0" borderId="12" xfId="0" applyFont="1" applyBorder="1" applyAlignment="1">
      <alignment horizontal="center" vertical="center"/>
    </xf>
    <xf numFmtId="0" fontId="0" fillId="0" borderId="32" xfId="0" applyFont="1" applyBorder="1" applyAlignment="1">
      <alignment horizontal="left" vertical="center" wrapText="1"/>
    </xf>
    <xf numFmtId="0" fontId="0" fillId="0" borderId="37" xfId="0" applyFont="1" applyBorder="1" applyAlignment="1">
      <alignment horizontal="left" vertical="center" wrapText="1"/>
    </xf>
    <xf numFmtId="0" fontId="0" fillId="0" borderId="42" xfId="0" applyFont="1" applyBorder="1" applyAlignment="1">
      <alignment horizontal="left" vertical="center" wrapText="1"/>
    </xf>
    <xf numFmtId="0" fontId="23" fillId="0" borderId="32" xfId="0" applyFont="1" applyBorder="1" applyAlignment="1">
      <alignment horizontal="center" vertical="center"/>
    </xf>
    <xf numFmtId="0" fontId="23" fillId="0" borderId="37" xfId="0" applyFont="1" applyBorder="1" applyAlignment="1">
      <alignment horizontal="center" vertical="center"/>
    </xf>
    <xf numFmtId="0" fontId="23" fillId="0" borderId="42" xfId="0" applyFont="1" applyBorder="1" applyAlignment="1">
      <alignment horizontal="center" vertical="center"/>
    </xf>
    <xf numFmtId="0" fontId="23" fillId="0" borderId="10" xfId="0" applyFont="1" applyBorder="1" applyAlignment="1">
      <alignment horizontal="center" vertical="center"/>
    </xf>
    <xf numFmtId="14" fontId="23" fillId="0" borderId="32" xfId="0" applyNumberFormat="1" applyFont="1" applyBorder="1" applyAlignment="1">
      <alignment horizontal="center" vertical="center"/>
    </xf>
    <xf numFmtId="0" fontId="23" fillId="0" borderId="10" xfId="0" applyFont="1" applyBorder="1" applyAlignment="1">
      <alignment horizontal="center" vertical="center"/>
    </xf>
    <xf numFmtId="14" fontId="23" fillId="0" borderId="10" xfId="0" applyNumberFormat="1" applyFont="1" applyBorder="1" applyAlignment="1">
      <alignment horizontal="center" vertical="center"/>
    </xf>
    <xf numFmtId="0" fontId="20" fillId="0" borderId="32" xfId="0" applyFont="1" applyFill="1" applyBorder="1" applyAlignment="1">
      <alignment horizontal="left" vertical="center"/>
    </xf>
    <xf numFmtId="0" fontId="20" fillId="0" borderId="37" xfId="0" applyFont="1" applyFill="1" applyBorder="1" applyAlignment="1">
      <alignment horizontal="left" vertical="center"/>
    </xf>
    <xf numFmtId="0" fontId="20" fillId="0" borderId="42" xfId="0" applyFont="1" applyFill="1" applyBorder="1" applyAlignment="1">
      <alignment horizontal="left" vertical="center"/>
    </xf>
    <xf numFmtId="0" fontId="20" fillId="16" borderId="32" xfId="0" applyFont="1" applyFill="1" applyBorder="1" applyAlignment="1">
      <alignment horizontal="left" vertical="center" wrapText="1"/>
    </xf>
    <xf numFmtId="0" fontId="20" fillId="16" borderId="37" xfId="0" applyFont="1" applyFill="1" applyBorder="1" applyAlignment="1">
      <alignment horizontal="left" vertical="center" wrapText="1"/>
    </xf>
    <xf numFmtId="0" fontId="20" fillId="16" borderId="42" xfId="0" applyFont="1" applyFill="1" applyBorder="1" applyAlignment="1">
      <alignment horizontal="left" vertical="center" wrapText="1"/>
    </xf>
    <xf numFmtId="0" fontId="30" fillId="0" borderId="32" xfId="0" applyFont="1" applyBorder="1" applyAlignment="1">
      <alignment horizontal="center" vertical="center"/>
    </xf>
    <xf numFmtId="0" fontId="30" fillId="0" borderId="37" xfId="0" applyFont="1" applyBorder="1" applyAlignment="1">
      <alignment horizontal="center" vertical="center"/>
    </xf>
    <xf numFmtId="0" fontId="30" fillId="0" borderId="42" xfId="0" applyFont="1" applyBorder="1" applyAlignment="1">
      <alignment horizontal="center" vertical="center"/>
    </xf>
    <xf numFmtId="0" fontId="20" fillId="0" borderId="32" xfId="0" applyFont="1" applyBorder="1" applyAlignment="1">
      <alignment horizontal="right" vertical="center"/>
    </xf>
    <xf numFmtId="0" fontId="20" fillId="0" borderId="37" xfId="0" applyFont="1" applyBorder="1" applyAlignment="1">
      <alignment horizontal="right" vertical="center"/>
    </xf>
    <xf numFmtId="0" fontId="20" fillId="0" borderId="42" xfId="0" applyFont="1" applyBorder="1" applyAlignment="1">
      <alignment horizontal="right" vertical="center"/>
    </xf>
    <xf numFmtId="0" fontId="30" fillId="0" borderId="10" xfId="0" applyFont="1" applyBorder="1" applyAlignment="1">
      <alignment horizontal="center" vertical="center"/>
    </xf>
    <xf numFmtId="0" fontId="20" fillId="24" borderId="10" xfId="0" applyFont="1" applyFill="1" applyBorder="1" applyAlignment="1">
      <alignment horizontal="center" vertical="center"/>
    </xf>
    <xf numFmtId="189" fontId="0" fillId="0" borderId="26" xfId="68" applyNumberFormat="1" applyFont="1" applyFill="1" applyBorder="1" applyAlignment="1">
      <alignment horizontal="center" vertical="center" wrapText="1"/>
    </xf>
    <xf numFmtId="189" fontId="0" fillId="0" borderId="43" xfId="68" applyNumberFormat="1" applyFont="1" applyFill="1" applyBorder="1" applyAlignment="1">
      <alignment horizontal="center" vertical="center" wrapText="1"/>
    </xf>
    <xf numFmtId="189" fontId="0" fillId="0" borderId="12" xfId="68" applyNumberFormat="1" applyFont="1" applyFill="1" applyBorder="1" applyAlignment="1">
      <alignment horizontal="center" vertical="center" wrapText="1"/>
    </xf>
    <xf numFmtId="0" fontId="20" fillId="24" borderId="12" xfId="0" applyFont="1" applyFill="1" applyBorder="1" applyAlignment="1">
      <alignment horizontal="center" vertical="center"/>
    </xf>
    <xf numFmtId="0" fontId="0" fillId="24" borderId="32" xfId="0" applyFont="1" applyFill="1" applyBorder="1" applyAlignment="1">
      <alignment horizontal="left" vertical="center" wrapText="1"/>
    </xf>
    <xf numFmtId="0" fontId="0" fillId="24" borderId="37" xfId="0" applyFont="1" applyFill="1" applyBorder="1" applyAlignment="1">
      <alignment horizontal="left" vertical="center" wrapText="1"/>
    </xf>
    <xf numFmtId="0" fontId="0" fillId="24" borderId="42" xfId="0" applyFont="1" applyFill="1" applyBorder="1" applyAlignment="1">
      <alignment horizontal="left" vertical="center" wrapText="1"/>
    </xf>
    <xf numFmtId="0" fontId="0" fillId="24" borderId="26" xfId="0" applyFill="1" applyBorder="1" applyAlignment="1">
      <alignment horizontal="center" vertical="center" wrapText="1"/>
    </xf>
    <xf numFmtId="0" fontId="0" fillId="24" borderId="43" xfId="0" applyFill="1" applyBorder="1" applyAlignment="1">
      <alignment horizontal="center" vertical="center" wrapText="1"/>
    </xf>
    <xf numFmtId="0" fontId="0" fillId="24" borderId="12" xfId="0" applyFill="1" applyBorder="1" applyAlignment="1">
      <alignment horizontal="center" vertical="center" wrapText="1"/>
    </xf>
    <xf numFmtId="0" fontId="20" fillId="0" borderId="10" xfId="0" applyFont="1" applyBorder="1" applyAlignment="1">
      <alignment horizontal="center" vertical="center" wrapText="1"/>
    </xf>
    <xf numFmtId="0" fontId="20" fillId="0" borderId="32" xfId="0" applyFont="1" applyBorder="1" applyAlignment="1">
      <alignment horizontal="center" vertical="center" wrapText="1"/>
    </xf>
    <xf numFmtId="0" fontId="21" fillId="0" borderId="12" xfId="0" applyFont="1" applyBorder="1" applyAlignment="1">
      <alignment horizontal="center" vertical="center" wrapText="1"/>
    </xf>
    <xf numFmtId="49" fontId="19" fillId="0" borderId="0" xfId="67" applyNumberFormat="1" applyFont="1" applyFill="1" applyBorder="1" applyAlignment="1">
      <alignment horizontal="center" vertical="center"/>
    </xf>
    <xf numFmtId="0" fontId="20" fillId="0" borderId="10" xfId="0" applyFont="1" applyFill="1" applyBorder="1" applyAlignment="1">
      <alignment horizontal="left" vertical="center"/>
    </xf>
    <xf numFmtId="49" fontId="19" fillId="0" borderId="11" xfId="67" applyNumberFormat="1" applyFont="1" applyFill="1" applyBorder="1" applyAlignment="1">
      <alignment horizontal="center" vertical="center"/>
    </xf>
    <xf numFmtId="0" fontId="60" fillId="0" borderId="26" xfId="0" applyFont="1" applyBorder="1" applyAlignment="1">
      <alignment horizontal="center" vertical="center" wrapText="1"/>
    </xf>
    <xf numFmtId="0" fontId="60" fillId="0" borderId="12" xfId="0" applyFont="1" applyBorder="1" applyAlignment="1">
      <alignment horizontal="center" vertical="center" wrapText="1"/>
    </xf>
    <xf numFmtId="0" fontId="20" fillId="16" borderId="10" xfId="0" applyFont="1" applyFill="1" applyBorder="1" applyAlignment="1">
      <alignment horizontal="left" vertical="center" wrapText="1"/>
    </xf>
    <xf numFmtId="0" fontId="20" fillId="0" borderId="12" xfId="0" applyFont="1" applyBorder="1" applyAlignment="1">
      <alignment horizontal="center" vertical="center" wrapText="1"/>
    </xf>
    <xf numFmtId="9" fontId="55" fillId="24" borderId="26" xfId="0" applyNumberFormat="1" applyFont="1" applyFill="1" applyBorder="1" applyAlignment="1" applyProtection="1">
      <alignment horizontal="center" vertical="center" wrapText="1"/>
      <protection locked="0"/>
    </xf>
    <xf numFmtId="9" fontId="55" fillId="24" borderId="43" xfId="0" applyNumberFormat="1" applyFont="1" applyFill="1" applyBorder="1" applyAlignment="1" applyProtection="1">
      <alignment horizontal="center" vertical="center" wrapText="1"/>
      <protection locked="0"/>
    </xf>
    <xf numFmtId="9" fontId="55" fillId="24" borderId="12" xfId="0" applyNumberFormat="1" applyFont="1" applyFill="1" applyBorder="1" applyAlignment="1" applyProtection="1">
      <alignment horizontal="center" vertical="center" wrapText="1"/>
      <protection locked="0"/>
    </xf>
    <xf numFmtId="0" fontId="55" fillId="24" borderId="40" xfId="0" applyFont="1" applyFill="1" applyBorder="1" applyAlignment="1" applyProtection="1">
      <alignment horizontal="center" vertical="center" wrapText="1"/>
      <protection/>
    </xf>
    <xf numFmtId="0" fontId="55" fillId="24" borderId="38" xfId="0" applyFont="1" applyFill="1" applyBorder="1" applyAlignment="1" applyProtection="1">
      <alignment horizontal="center" vertical="center" wrapText="1"/>
      <protection/>
    </xf>
    <xf numFmtId="0" fontId="55" fillId="24" borderId="39" xfId="0" applyFont="1" applyFill="1" applyBorder="1" applyAlignment="1" applyProtection="1">
      <alignment horizontal="center" vertical="center" wrapText="1"/>
      <protection/>
    </xf>
    <xf numFmtId="0" fontId="55" fillId="24" borderId="33" xfId="0" applyFont="1" applyFill="1" applyBorder="1" applyAlignment="1" applyProtection="1">
      <alignment horizontal="center" vertical="center" wrapText="1"/>
      <protection/>
    </xf>
    <xf numFmtId="0" fontId="55" fillId="24" borderId="0" xfId="0" applyFont="1" applyFill="1" applyBorder="1" applyAlignment="1" applyProtection="1">
      <alignment horizontal="center" vertical="center" wrapText="1"/>
      <protection/>
    </xf>
    <xf numFmtId="0" fontId="55" fillId="24" borderId="35" xfId="0" applyFont="1" applyFill="1" applyBorder="1" applyAlignment="1" applyProtection="1">
      <alignment horizontal="center" vertical="center" wrapText="1"/>
      <protection/>
    </xf>
    <xf numFmtId="0" fontId="55" fillId="24" borderId="34" xfId="0" applyFont="1" applyFill="1" applyBorder="1" applyAlignment="1" applyProtection="1">
      <alignment horizontal="center" vertical="center" wrapText="1"/>
      <protection/>
    </xf>
    <xf numFmtId="0" fontId="55" fillId="24" borderId="11" xfId="0" applyFont="1" applyFill="1" applyBorder="1" applyAlignment="1" applyProtection="1">
      <alignment horizontal="center" vertical="center" wrapText="1"/>
      <protection/>
    </xf>
    <xf numFmtId="0" fontId="55" fillId="24" borderId="28" xfId="0" applyFont="1" applyFill="1" applyBorder="1" applyAlignment="1" applyProtection="1">
      <alignment horizontal="center" vertical="center" wrapText="1"/>
      <protection/>
    </xf>
    <xf numFmtId="189" fontId="0" fillId="24" borderId="26" xfId="68" applyNumberFormat="1" applyFont="1" applyFill="1" applyBorder="1" applyAlignment="1" applyProtection="1">
      <alignment horizontal="center" vertical="center" wrapText="1"/>
      <protection/>
    </xf>
    <xf numFmtId="189" fontId="0" fillId="24" borderId="43" xfId="68" applyNumberFormat="1" applyFont="1" applyFill="1" applyBorder="1" applyAlignment="1" applyProtection="1">
      <alignment horizontal="center" vertical="center" wrapText="1"/>
      <protection/>
    </xf>
    <xf numFmtId="189" fontId="0" fillId="24" borderId="12" xfId="68" applyNumberFormat="1" applyFont="1" applyFill="1" applyBorder="1" applyAlignment="1" applyProtection="1">
      <alignment horizontal="center" vertical="center" wrapText="1"/>
      <protection/>
    </xf>
    <xf numFmtId="0" fontId="55" fillId="24" borderId="32" xfId="0" applyFont="1" applyFill="1" applyBorder="1" applyAlignment="1" applyProtection="1">
      <alignment horizontal="center" vertical="center" wrapText="1"/>
      <protection/>
    </xf>
    <xf numFmtId="0" fontId="55" fillId="24" borderId="37" xfId="0" applyFont="1" applyFill="1" applyBorder="1" applyAlignment="1" applyProtection="1">
      <alignment horizontal="center" vertical="center" wrapText="1"/>
      <protection/>
    </xf>
    <xf numFmtId="0" fontId="20" fillId="16" borderId="12" xfId="0" applyFont="1" applyFill="1" applyBorder="1" applyAlignment="1">
      <alignment horizontal="left" vertical="center" wrapText="1"/>
    </xf>
    <xf numFmtId="0" fontId="0" fillId="0" borderId="10" xfId="0" applyBorder="1" applyAlignment="1">
      <alignment horizontal="center" vertical="center"/>
    </xf>
    <xf numFmtId="0" fontId="25" fillId="0" borderId="10" xfId="0" applyFont="1" applyBorder="1" applyAlignment="1">
      <alignment horizontal="center" vertical="center" wrapText="1"/>
    </xf>
    <xf numFmtId="0" fontId="21" fillId="0" borderId="0" xfId="0" applyFont="1" applyFill="1" applyBorder="1" applyAlignment="1">
      <alignment horizontal="center" vertical="center"/>
    </xf>
    <xf numFmtId="189" fontId="20" fillId="0" borderId="32" xfId="0" applyNumberFormat="1" applyFont="1" applyBorder="1" applyAlignment="1">
      <alignment horizontal="center" vertical="center"/>
    </xf>
    <xf numFmtId="0" fontId="20" fillId="0" borderId="37" xfId="0" applyFont="1" applyBorder="1" applyAlignment="1">
      <alignment horizontal="center" vertical="center"/>
    </xf>
    <xf numFmtId="0" fontId="20" fillId="0" borderId="42" xfId="0" applyFont="1" applyBorder="1" applyAlignment="1">
      <alignment horizontal="center" vertical="center"/>
    </xf>
    <xf numFmtId="0" fontId="60" fillId="0" borderId="10" xfId="0" applyFont="1" applyBorder="1" applyAlignment="1">
      <alignment horizontal="center" vertical="center" wrapText="1"/>
    </xf>
    <xf numFmtId="0" fontId="20" fillId="0" borderId="12" xfId="0" applyFont="1" applyFill="1" applyBorder="1" applyAlignment="1">
      <alignment horizontal="left" vertical="center" wrapText="1"/>
    </xf>
    <xf numFmtId="0" fontId="18" fillId="0" borderId="40" xfId="0" applyFont="1" applyBorder="1" applyAlignment="1">
      <alignment horizontal="center" vertical="center"/>
    </xf>
    <xf numFmtId="0" fontId="18" fillId="0" borderId="38" xfId="0" applyFont="1" applyBorder="1" applyAlignment="1">
      <alignment horizontal="center" vertical="center"/>
    </xf>
    <xf numFmtId="0" fontId="18" fillId="0" borderId="39" xfId="0" applyFont="1" applyBorder="1" applyAlignment="1">
      <alignment horizontal="center" vertical="center"/>
    </xf>
    <xf numFmtId="0" fontId="18" fillId="0" borderId="34" xfId="0" applyFont="1" applyBorder="1" applyAlignment="1">
      <alignment horizontal="center" vertical="center"/>
    </xf>
    <xf numFmtId="0" fontId="18" fillId="0" borderId="11" xfId="0" applyFont="1" applyBorder="1" applyAlignment="1">
      <alignment horizontal="center" vertical="center"/>
    </xf>
    <xf numFmtId="0" fontId="18" fillId="0" borderId="28" xfId="0" applyFont="1" applyBorder="1" applyAlignment="1">
      <alignment horizontal="center" vertical="center"/>
    </xf>
    <xf numFmtId="0" fontId="18" fillId="0" borderId="10" xfId="0" applyFont="1" applyBorder="1" applyAlignment="1">
      <alignment horizontal="center" vertical="center"/>
    </xf>
    <xf numFmtId="14" fontId="23" fillId="0" borderId="42" xfId="0" applyNumberFormat="1" applyFont="1" applyBorder="1" applyAlignment="1">
      <alignment horizontal="center" vertical="center"/>
    </xf>
    <xf numFmtId="0" fontId="27" fillId="24" borderId="10" xfId="0" applyFont="1" applyFill="1" applyBorder="1" applyAlignment="1">
      <alignment horizontal="right" vertical="center"/>
    </xf>
    <xf numFmtId="0" fontId="19" fillId="24" borderId="32" xfId="0" applyFont="1" applyFill="1" applyBorder="1" applyAlignment="1">
      <alignment horizontal="center" vertical="center"/>
    </xf>
    <xf numFmtId="0" fontId="19" fillId="24" borderId="37" xfId="0" applyFont="1" applyFill="1" applyBorder="1" applyAlignment="1">
      <alignment horizontal="center" vertical="center"/>
    </xf>
    <xf numFmtId="0" fontId="19" fillId="24" borderId="42" xfId="0" applyFont="1" applyFill="1" applyBorder="1" applyAlignment="1">
      <alignment horizontal="center" vertical="center"/>
    </xf>
    <xf numFmtId="0" fontId="0" fillId="24" borderId="36" xfId="0" applyFont="1" applyFill="1" applyBorder="1" applyAlignment="1">
      <alignment horizontal="left" vertical="center"/>
    </xf>
    <xf numFmtId="0" fontId="0" fillId="24" borderId="42" xfId="0" applyFill="1" applyBorder="1" applyAlignment="1">
      <alignment horizontal="left" vertical="center"/>
    </xf>
    <xf numFmtId="0" fontId="0" fillId="24" borderId="36" xfId="0" applyFill="1" applyBorder="1" applyAlignment="1">
      <alignment horizontal="left" vertical="center"/>
    </xf>
    <xf numFmtId="189" fontId="20" fillId="24" borderId="44" xfId="67" applyNumberFormat="1" applyFont="1" applyFill="1" applyBorder="1" applyAlignment="1">
      <alignment horizontal="center" vertical="center" wrapText="1"/>
    </xf>
    <xf numFmtId="189" fontId="20" fillId="24" borderId="12" xfId="67" applyNumberFormat="1" applyFont="1" applyFill="1" applyBorder="1" applyAlignment="1">
      <alignment horizontal="center" vertical="center" wrapText="1"/>
    </xf>
    <xf numFmtId="189" fontId="20" fillId="24" borderId="26" xfId="67" applyNumberFormat="1" applyFont="1" applyFill="1" applyBorder="1" applyAlignment="1">
      <alignment horizontal="center" vertical="center" wrapText="1"/>
    </xf>
    <xf numFmtId="0" fontId="19" fillId="24" borderId="40" xfId="0" applyFont="1" applyFill="1" applyBorder="1" applyAlignment="1">
      <alignment horizontal="center" vertical="center"/>
    </xf>
    <xf numFmtId="0" fontId="19" fillId="24" borderId="38" xfId="0" applyFont="1" applyFill="1" applyBorder="1" applyAlignment="1">
      <alignment horizontal="center" vertical="center"/>
    </xf>
    <xf numFmtId="0" fontId="19" fillId="24" borderId="41" xfId="0" applyFont="1" applyFill="1" applyBorder="1" applyAlignment="1">
      <alignment horizontal="center" vertical="center"/>
    </xf>
    <xf numFmtId="0" fontId="20" fillId="24" borderId="26" xfId="0" applyFont="1" applyFill="1" applyBorder="1" applyAlignment="1">
      <alignment horizontal="center" vertical="center"/>
    </xf>
    <xf numFmtId="0" fontId="21" fillId="24" borderId="45" xfId="0" applyFont="1" applyFill="1" applyBorder="1" applyAlignment="1">
      <alignment horizontal="center" vertical="center" wrapText="1"/>
    </xf>
    <xf numFmtId="0" fontId="21" fillId="24" borderId="46" xfId="0" applyFont="1" applyFill="1" applyBorder="1" applyAlignment="1">
      <alignment horizontal="center" vertical="center" wrapText="1"/>
    </xf>
    <xf numFmtId="0" fontId="21" fillId="24" borderId="47" xfId="0" applyFont="1" applyFill="1" applyBorder="1" applyAlignment="1">
      <alignment horizontal="center" vertical="center" wrapText="1"/>
    </xf>
    <xf numFmtId="0" fontId="19" fillId="24" borderId="20" xfId="0" applyFont="1" applyFill="1" applyBorder="1" applyAlignment="1">
      <alignment horizontal="center" vertical="center"/>
    </xf>
    <xf numFmtId="0" fontId="19" fillId="24" borderId="21" xfId="0" applyFont="1" applyFill="1" applyBorder="1" applyAlignment="1">
      <alignment horizontal="center" vertical="center"/>
    </xf>
    <xf numFmtId="0" fontId="19" fillId="24" borderId="48" xfId="0" applyFont="1" applyFill="1" applyBorder="1" applyAlignment="1">
      <alignment horizontal="center" vertical="center"/>
    </xf>
    <xf numFmtId="0" fontId="0" fillId="24" borderId="36" xfId="75" applyFont="1" applyFill="1" applyBorder="1" applyAlignment="1">
      <alignment horizontal="center" vertical="center" wrapText="1"/>
      <protection/>
    </xf>
    <xf numFmtId="0" fontId="0" fillId="24" borderId="42" xfId="75" applyFont="1" applyFill="1" applyBorder="1" applyAlignment="1">
      <alignment horizontal="center" vertical="center" wrapText="1"/>
      <protection/>
    </xf>
    <xf numFmtId="0" fontId="0" fillId="24" borderId="36" xfId="75" applyFont="1" applyFill="1" applyBorder="1" applyAlignment="1">
      <alignment horizontal="left" vertical="center" wrapText="1"/>
      <protection/>
    </xf>
    <xf numFmtId="0" fontId="0" fillId="24" borderId="42" xfId="75" applyFont="1" applyFill="1" applyBorder="1" applyAlignment="1">
      <alignment horizontal="left" vertical="center" wrapText="1"/>
      <protection/>
    </xf>
    <xf numFmtId="0" fontId="0" fillId="24" borderId="36" xfId="0" applyFill="1" applyBorder="1" applyAlignment="1">
      <alignment horizontal="center" vertical="center"/>
    </xf>
    <xf numFmtId="0" fontId="0" fillId="24" borderId="37" xfId="0" applyFill="1" applyBorder="1" applyAlignment="1">
      <alignment horizontal="center" vertical="center"/>
    </xf>
    <xf numFmtId="0" fontId="0" fillId="24" borderId="36" xfId="75" applyFont="1" applyFill="1" applyBorder="1" applyAlignment="1">
      <alignment horizontal="left" vertical="center"/>
      <protection/>
    </xf>
    <xf numFmtId="0" fontId="0" fillId="24" borderId="42" xfId="75" applyFont="1" applyFill="1" applyBorder="1" applyAlignment="1">
      <alignment horizontal="left" vertical="center"/>
      <protection/>
    </xf>
    <xf numFmtId="0" fontId="22" fillId="24" borderId="36" xfId="0" applyFont="1" applyFill="1" applyBorder="1" applyAlignment="1">
      <alignment horizontal="left" vertical="center" wrapText="1"/>
    </xf>
    <xf numFmtId="0" fontId="22" fillId="24" borderId="37" xfId="0" applyFont="1" applyFill="1" applyBorder="1" applyAlignment="1">
      <alignment horizontal="left" vertical="center" wrapText="1"/>
    </xf>
    <xf numFmtId="189" fontId="20" fillId="24" borderId="10" xfId="67" applyNumberFormat="1" applyFont="1" applyFill="1" applyBorder="1" applyAlignment="1">
      <alignment horizontal="center" vertical="center" wrapText="1"/>
    </xf>
    <xf numFmtId="0" fontId="0" fillId="24" borderId="42" xfId="0" applyFill="1" applyBorder="1" applyAlignment="1">
      <alignment horizontal="center" vertical="center"/>
    </xf>
    <xf numFmtId="0" fontId="27" fillId="24" borderId="49" xfId="0" applyFont="1" applyFill="1" applyBorder="1" applyAlignment="1">
      <alignment horizontal="right" vertical="center"/>
    </xf>
    <xf numFmtId="0" fontId="27" fillId="24" borderId="38" xfId="0" applyFont="1" applyFill="1" applyBorder="1" applyAlignment="1">
      <alignment horizontal="right" vertical="center"/>
    </xf>
    <xf numFmtId="0" fontId="27" fillId="24" borderId="39" xfId="0" applyFont="1" applyFill="1" applyBorder="1" applyAlignment="1">
      <alignment horizontal="right" vertical="center"/>
    </xf>
    <xf numFmtId="0" fontId="20" fillId="24" borderId="50" xfId="0" applyFont="1" applyFill="1" applyBorder="1" applyAlignment="1">
      <alignment horizontal="center" vertical="center" wrapText="1"/>
    </xf>
    <xf numFmtId="0" fontId="20" fillId="24" borderId="51" xfId="0" applyFont="1" applyFill="1" applyBorder="1" applyAlignment="1">
      <alignment horizontal="center" vertical="center" wrapText="1"/>
    </xf>
    <xf numFmtId="0" fontId="20" fillId="24" borderId="24" xfId="0" applyFont="1" applyFill="1" applyBorder="1" applyAlignment="1">
      <alignment horizontal="center" vertical="center" wrapText="1"/>
    </xf>
    <xf numFmtId="0" fontId="20" fillId="24" borderId="28" xfId="0" applyFont="1" applyFill="1" applyBorder="1" applyAlignment="1">
      <alignment horizontal="center" vertical="center" wrapText="1"/>
    </xf>
    <xf numFmtId="0" fontId="20" fillId="24" borderId="10" xfId="0" applyFont="1" applyFill="1" applyBorder="1" applyAlignment="1">
      <alignment horizontal="center" vertical="center" wrapText="1"/>
    </xf>
    <xf numFmtId="0" fontId="27" fillId="24" borderId="52" xfId="0" applyFont="1" applyFill="1" applyBorder="1" applyAlignment="1">
      <alignment horizontal="right" vertical="center"/>
    </xf>
    <xf numFmtId="0" fontId="27" fillId="24" borderId="21" xfId="0" applyFont="1" applyFill="1" applyBorder="1" applyAlignment="1">
      <alignment horizontal="right" vertical="center"/>
    </xf>
    <xf numFmtId="0" fontId="27" fillId="24" borderId="22" xfId="0" applyFont="1" applyFill="1" applyBorder="1" applyAlignment="1">
      <alignment horizontal="right" vertical="center"/>
    </xf>
    <xf numFmtId="0" fontId="0" fillId="24" borderId="42" xfId="75" applyFill="1" applyBorder="1" applyAlignment="1">
      <alignment horizontal="left" vertical="center" wrapText="1"/>
      <protection/>
    </xf>
    <xf numFmtId="0" fontId="20" fillId="24" borderId="49" xfId="0" applyFont="1" applyFill="1" applyBorder="1" applyAlignment="1">
      <alignment horizontal="center" vertical="center"/>
    </xf>
    <xf numFmtId="0" fontId="20" fillId="24" borderId="39" xfId="0" applyFont="1" applyFill="1" applyBorder="1" applyAlignment="1">
      <alignment horizontal="center" vertical="center"/>
    </xf>
    <xf numFmtId="0" fontId="20" fillId="24" borderId="24" xfId="0" applyFont="1" applyFill="1" applyBorder="1" applyAlignment="1">
      <alignment horizontal="center" vertical="center"/>
    </xf>
    <xf numFmtId="0" fontId="20" fillId="24" borderId="28" xfId="0" applyFont="1" applyFill="1" applyBorder="1" applyAlignment="1">
      <alignment horizontal="center" vertical="center"/>
    </xf>
    <xf numFmtId="0" fontId="20" fillId="24" borderId="16" xfId="0" applyFont="1" applyFill="1" applyBorder="1" applyAlignment="1">
      <alignment horizontal="center" vertical="center" wrapText="1"/>
    </xf>
    <xf numFmtId="0" fontId="22" fillId="24" borderId="36" xfId="75" applyFont="1" applyFill="1" applyBorder="1" applyAlignment="1">
      <alignment horizontal="left" vertical="center"/>
      <protection/>
    </xf>
    <xf numFmtId="0" fontId="22" fillId="24" borderId="42" xfId="75" applyFont="1" applyFill="1" applyBorder="1" applyAlignment="1">
      <alignment horizontal="left" vertical="center"/>
      <protection/>
    </xf>
    <xf numFmtId="0" fontId="20" fillId="24" borderId="36" xfId="0" applyFont="1" applyFill="1" applyBorder="1" applyAlignment="1">
      <alignment horizontal="center" vertical="center" wrapText="1"/>
    </xf>
    <xf numFmtId="0" fontId="20" fillId="24" borderId="42" xfId="0" applyFont="1" applyFill="1" applyBorder="1" applyAlignment="1">
      <alignment horizontal="center" vertical="center" wrapText="1"/>
    </xf>
    <xf numFmtId="0" fontId="25" fillId="24" borderId="37" xfId="0" applyFont="1" applyFill="1" applyBorder="1" applyAlignment="1">
      <alignment horizontal="center" vertical="center" wrapText="1"/>
    </xf>
    <xf numFmtId="0" fontId="25" fillId="24" borderId="53" xfId="0" applyFont="1" applyFill="1" applyBorder="1" applyAlignment="1">
      <alignment horizontal="center" vertical="center" wrapText="1"/>
    </xf>
    <xf numFmtId="0" fontId="18" fillId="24" borderId="54" xfId="0" applyFont="1" applyFill="1" applyBorder="1" applyAlignment="1">
      <alignment horizontal="center" vertical="center" wrapText="1"/>
    </xf>
    <xf numFmtId="0" fontId="18" fillId="24" borderId="55" xfId="0" applyFont="1" applyFill="1" applyBorder="1" applyAlignment="1">
      <alignment horizontal="center" vertical="center" wrapText="1"/>
    </xf>
    <xf numFmtId="0" fontId="18" fillId="24" borderId="56" xfId="0" applyFont="1" applyFill="1" applyBorder="1" applyAlignment="1">
      <alignment horizontal="center" vertical="center" wrapText="1"/>
    </xf>
    <xf numFmtId="0" fontId="18" fillId="24" borderId="57" xfId="0" applyFont="1" applyFill="1" applyBorder="1" applyAlignment="1">
      <alignment horizontal="center" vertical="center" wrapText="1"/>
    </xf>
    <xf numFmtId="0" fontId="18" fillId="24" borderId="17" xfId="0" applyFont="1" applyFill="1" applyBorder="1" applyAlignment="1">
      <alignment horizontal="center" vertical="center" wrapText="1"/>
    </xf>
    <xf numFmtId="0" fontId="18" fillId="24" borderId="23" xfId="0" applyFont="1" applyFill="1" applyBorder="1" applyAlignment="1">
      <alignment horizontal="center" vertical="center" wrapText="1"/>
    </xf>
    <xf numFmtId="0" fontId="24" fillId="24" borderId="58" xfId="0" applyFont="1" applyFill="1" applyBorder="1" applyAlignment="1">
      <alignment horizontal="center" vertical="center" wrapText="1"/>
    </xf>
    <xf numFmtId="0" fontId="24" fillId="24" borderId="13" xfId="0" applyFont="1" applyFill="1" applyBorder="1" applyAlignment="1">
      <alignment horizontal="center" vertical="center" wrapText="1"/>
    </xf>
    <xf numFmtId="0" fontId="24" fillId="24" borderId="34" xfId="0" applyFont="1" applyFill="1" applyBorder="1" applyAlignment="1">
      <alignment horizontal="center" vertical="center" wrapText="1"/>
    </xf>
    <xf numFmtId="0" fontId="24" fillId="24" borderId="11" xfId="0" applyFont="1" applyFill="1" applyBorder="1" applyAlignment="1">
      <alignment horizontal="center" vertical="center" wrapText="1"/>
    </xf>
    <xf numFmtId="0" fontId="24" fillId="24" borderId="40" xfId="0" applyFont="1" applyFill="1" applyBorder="1" applyAlignment="1">
      <alignment horizontal="center" vertical="center" wrapText="1"/>
    </xf>
    <xf numFmtId="0" fontId="24" fillId="24" borderId="38" xfId="0" applyFont="1" applyFill="1" applyBorder="1" applyAlignment="1">
      <alignment horizontal="center" vertical="center" wrapText="1"/>
    </xf>
    <xf numFmtId="0" fontId="24" fillId="24" borderId="39" xfId="0" applyFont="1" applyFill="1" applyBorder="1" applyAlignment="1">
      <alignment horizontal="center" vertical="center" wrapText="1"/>
    </xf>
    <xf numFmtId="0" fontId="24" fillId="24" borderId="33" xfId="0" applyFont="1" applyFill="1" applyBorder="1" applyAlignment="1">
      <alignment horizontal="center" vertical="center" wrapText="1"/>
    </xf>
    <xf numFmtId="0" fontId="24" fillId="24" borderId="0" xfId="0" applyFont="1" applyFill="1" applyBorder="1" applyAlignment="1">
      <alignment horizontal="center" vertical="center" wrapText="1"/>
    </xf>
    <xf numFmtId="0" fontId="24" fillId="24" borderId="35" xfId="0" applyFont="1" applyFill="1" applyBorder="1" applyAlignment="1">
      <alignment horizontal="center" vertical="center" wrapText="1"/>
    </xf>
    <xf numFmtId="0" fontId="60" fillId="24" borderId="59" xfId="0" applyFont="1" applyFill="1" applyBorder="1" applyAlignment="1">
      <alignment horizontal="left" vertical="center"/>
    </xf>
    <xf numFmtId="0" fontId="60" fillId="24" borderId="46" xfId="0" applyFont="1" applyFill="1" applyBorder="1" applyAlignment="1">
      <alignment horizontal="left" vertical="center"/>
    </xf>
    <xf numFmtId="0" fontId="20" fillId="24" borderId="59" xfId="0" applyFont="1" applyFill="1" applyBorder="1" applyAlignment="1">
      <alignment horizontal="left" vertical="center"/>
    </xf>
    <xf numFmtId="0" fontId="20" fillId="24" borderId="46" xfId="0" applyFont="1" applyFill="1" applyBorder="1" applyAlignment="1">
      <alignment horizontal="left" vertical="center"/>
    </xf>
    <xf numFmtId="0" fontId="21" fillId="24" borderId="32" xfId="0" applyFont="1" applyFill="1" applyBorder="1" applyAlignment="1">
      <alignment horizontal="center" vertical="center" wrapText="1"/>
    </xf>
    <xf numFmtId="0" fontId="21" fillId="24" borderId="37" xfId="0" applyFont="1" applyFill="1" applyBorder="1" applyAlignment="1">
      <alignment horizontal="center" vertical="center" wrapText="1"/>
    </xf>
    <xf numFmtId="0" fontId="21" fillId="24" borderId="53" xfId="0" applyFont="1" applyFill="1" applyBorder="1" applyAlignment="1">
      <alignment horizontal="center" vertical="center" wrapText="1"/>
    </xf>
    <xf numFmtId="0" fontId="0" fillId="24" borderId="45" xfId="0" applyFont="1" applyFill="1" applyBorder="1" applyAlignment="1">
      <alignment horizontal="center" vertical="center" wrapText="1"/>
    </xf>
    <xf numFmtId="0" fontId="0" fillId="24" borderId="46" xfId="0" applyFont="1" applyFill="1" applyBorder="1" applyAlignment="1">
      <alignment horizontal="center" vertical="center" wrapText="1"/>
    </xf>
    <xf numFmtId="0" fontId="0" fillId="24" borderId="47" xfId="0" applyFont="1" applyFill="1" applyBorder="1" applyAlignment="1">
      <alignment horizontal="center" vertical="center" wrapText="1"/>
    </xf>
    <xf numFmtId="0" fontId="0" fillId="24" borderId="34" xfId="0" applyFont="1" applyFill="1" applyBorder="1" applyAlignment="1">
      <alignment horizontal="center" vertical="center" wrapText="1"/>
    </xf>
    <xf numFmtId="0" fontId="0" fillId="24" borderId="11" xfId="0" applyFont="1" applyFill="1" applyBorder="1" applyAlignment="1">
      <alignment horizontal="center" vertical="center" wrapText="1"/>
    </xf>
    <xf numFmtId="0" fontId="0" fillId="24" borderId="25" xfId="0" applyFont="1" applyFill="1" applyBorder="1" applyAlignment="1">
      <alignment horizontal="center" vertical="center" wrapText="1"/>
    </xf>
    <xf numFmtId="0" fontId="20" fillId="24" borderId="27" xfId="0" applyFont="1" applyFill="1" applyBorder="1" applyAlignment="1">
      <alignment horizontal="left" vertical="center"/>
    </xf>
    <xf numFmtId="0" fontId="20" fillId="24" borderId="18" xfId="0" applyFont="1" applyFill="1" applyBorder="1" applyAlignment="1">
      <alignment horizontal="left" vertical="center"/>
    </xf>
    <xf numFmtId="0" fontId="25" fillId="24" borderId="20" xfId="0" applyFont="1" applyFill="1" applyBorder="1" applyAlignment="1">
      <alignment horizontal="center" vertical="center" wrapText="1"/>
    </xf>
    <xf numFmtId="0" fontId="25" fillId="24" borderId="21" xfId="0" applyFont="1" applyFill="1" applyBorder="1" applyAlignment="1">
      <alignment horizontal="center" vertical="center" wrapText="1"/>
    </xf>
    <xf numFmtId="0" fontId="25" fillId="24" borderId="22" xfId="0" applyFont="1" applyFill="1" applyBorder="1" applyAlignment="1">
      <alignment horizontal="center" vertical="center" wrapText="1"/>
    </xf>
    <xf numFmtId="14" fontId="25" fillId="24" borderId="20" xfId="0" applyNumberFormat="1" applyFont="1" applyFill="1" applyBorder="1" applyAlignment="1">
      <alignment horizontal="center" vertical="center" wrapText="1"/>
    </xf>
    <xf numFmtId="14" fontId="25" fillId="24" borderId="21" xfId="0" applyNumberFormat="1" applyFont="1" applyFill="1" applyBorder="1" applyAlignment="1">
      <alignment horizontal="center" vertical="center" wrapText="1"/>
    </xf>
    <xf numFmtId="14" fontId="25" fillId="24" borderId="48" xfId="0" applyNumberFormat="1" applyFont="1" applyFill="1" applyBorder="1" applyAlignment="1">
      <alignment horizontal="center" vertical="center" wrapText="1"/>
    </xf>
    <xf numFmtId="0" fontId="23" fillId="24" borderId="60" xfId="0" applyFont="1" applyFill="1" applyBorder="1" applyAlignment="1">
      <alignment horizontal="center" vertical="center"/>
    </xf>
    <xf numFmtId="0" fontId="23" fillId="24" borderId="61" xfId="0" applyFont="1" applyFill="1" applyBorder="1" applyAlignment="1">
      <alignment horizontal="center" vertical="center"/>
    </xf>
    <xf numFmtId="0" fontId="20" fillId="24" borderId="49" xfId="0" applyFont="1" applyFill="1" applyBorder="1" applyAlignment="1">
      <alignment horizontal="center" vertical="center" wrapText="1"/>
    </xf>
    <xf numFmtId="0" fontId="20" fillId="24" borderId="38" xfId="0" applyFont="1" applyFill="1" applyBorder="1" applyAlignment="1">
      <alignment horizontal="center" vertical="center" wrapText="1"/>
    </xf>
    <xf numFmtId="0" fontId="20" fillId="24" borderId="11" xfId="0" applyFont="1" applyFill="1" applyBorder="1" applyAlignment="1">
      <alignment horizontal="center" vertical="center" wrapText="1"/>
    </xf>
    <xf numFmtId="0" fontId="27" fillId="24" borderId="36" xfId="0" applyFont="1" applyFill="1" applyBorder="1" applyAlignment="1">
      <alignment horizontal="left" vertical="center"/>
    </xf>
    <xf numFmtId="0" fontId="27" fillId="24" borderId="37" xfId="0" applyFont="1" applyFill="1" applyBorder="1" applyAlignment="1">
      <alignment horizontal="left" vertical="center"/>
    </xf>
    <xf numFmtId="0" fontId="19" fillId="24" borderId="53" xfId="0" applyFont="1" applyFill="1" applyBorder="1" applyAlignment="1">
      <alignment horizontal="center" vertical="center"/>
    </xf>
    <xf numFmtId="0" fontId="25" fillId="24" borderId="10" xfId="0" applyFont="1" applyFill="1" applyBorder="1" applyAlignment="1">
      <alignment horizontal="center" vertical="center" wrapText="1"/>
    </xf>
    <xf numFmtId="189" fontId="20" fillId="24" borderId="26" xfId="67" applyNumberFormat="1" applyFont="1" applyFill="1" applyBorder="1" applyAlignment="1">
      <alignment horizontal="center" vertical="center"/>
    </xf>
    <xf numFmtId="189" fontId="20" fillId="24" borderId="12" xfId="67" applyNumberFormat="1" applyFont="1" applyFill="1" applyBorder="1" applyAlignment="1">
      <alignment horizontal="center" vertical="center"/>
    </xf>
    <xf numFmtId="0" fontId="18" fillId="24" borderId="0" xfId="0" applyFont="1" applyFill="1" applyBorder="1" applyAlignment="1">
      <alignment horizontal="center" vertical="center"/>
    </xf>
    <xf numFmtId="189" fontId="21" fillId="24" borderId="44" xfId="67" applyNumberFormat="1" applyFont="1" applyFill="1" applyBorder="1" applyAlignment="1">
      <alignment horizontal="center" vertical="center" wrapText="1"/>
    </xf>
    <xf numFmtId="189" fontId="21" fillId="24" borderId="12" xfId="67" applyNumberFormat="1" applyFont="1" applyFill="1" applyBorder="1" applyAlignment="1">
      <alignment horizontal="center" vertical="center" wrapText="1"/>
    </xf>
    <xf numFmtId="189" fontId="21" fillId="24" borderId="10" xfId="67" applyNumberFormat="1" applyFont="1" applyFill="1" applyBorder="1" applyAlignment="1">
      <alignment horizontal="center" vertical="center" wrapText="1"/>
    </xf>
    <xf numFmtId="0" fontId="20" fillId="24" borderId="13" xfId="0" applyFont="1" applyFill="1" applyBorder="1" applyAlignment="1">
      <alignment horizontal="center" vertical="center" wrapText="1"/>
    </xf>
    <xf numFmtId="0" fontId="18" fillId="0" borderId="10" xfId="0" applyFont="1" applyBorder="1" applyAlignment="1">
      <alignment horizontal="center" vertical="center" wrapText="1"/>
    </xf>
    <xf numFmtId="0" fontId="18" fillId="0" borderId="34"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28" xfId="0" applyFont="1" applyFill="1" applyBorder="1" applyAlignment="1">
      <alignment horizontal="center" vertical="center"/>
    </xf>
    <xf numFmtId="0" fontId="29" fillId="0" borderId="32" xfId="0" applyFont="1" applyFill="1" applyBorder="1" applyAlignment="1">
      <alignment horizontal="justify" vertical="center" wrapText="1"/>
    </xf>
    <xf numFmtId="0" fontId="29" fillId="0" borderId="42" xfId="0" applyFont="1" applyFill="1" applyBorder="1" applyAlignment="1">
      <alignment horizontal="justify" vertical="center" wrapText="1"/>
    </xf>
    <xf numFmtId="0" fontId="27" fillId="0" borderId="32" xfId="0" applyFont="1" applyFill="1" applyBorder="1" applyAlignment="1">
      <alignment horizontal="center" vertical="center"/>
    </xf>
    <xf numFmtId="0" fontId="27" fillId="0" borderId="42" xfId="0" applyFont="1" applyFill="1" applyBorder="1" applyAlignment="1">
      <alignment horizontal="center" vertical="center"/>
    </xf>
    <xf numFmtId="0" fontId="27" fillId="0" borderId="32" xfId="0" applyFont="1" applyFill="1" applyBorder="1" applyAlignment="1">
      <alignment horizontal="right" vertical="center"/>
    </xf>
    <xf numFmtId="0" fontId="27" fillId="0" borderId="37" xfId="0" applyFont="1" applyFill="1" applyBorder="1" applyAlignment="1">
      <alignment horizontal="right" vertical="center"/>
    </xf>
    <xf numFmtId="0" fontId="27" fillId="0" borderId="42" xfId="0" applyFont="1" applyFill="1" applyBorder="1" applyAlignment="1">
      <alignment horizontal="right" vertical="center"/>
    </xf>
    <xf numFmtId="0" fontId="22" fillId="0" borderId="26" xfId="0" applyFont="1" applyFill="1" applyBorder="1" applyAlignment="1">
      <alignment horizontal="center" vertical="center"/>
    </xf>
    <xf numFmtId="0" fontId="22" fillId="0" borderId="43" xfId="0" applyFont="1" applyFill="1" applyBorder="1" applyAlignment="1">
      <alignment horizontal="center" vertical="center"/>
    </xf>
    <xf numFmtId="0" fontId="22" fillId="0" borderId="12" xfId="0" applyFont="1" applyFill="1" applyBorder="1" applyAlignment="1">
      <alignment horizontal="center" vertical="center"/>
    </xf>
    <xf numFmtId="0" fontId="19"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0" xfId="0" applyFont="1" applyFill="1" applyBorder="1" applyAlignment="1">
      <alignment horizontal="center" vertical="center"/>
    </xf>
    <xf numFmtId="0" fontId="0" fillId="0" borderId="10" xfId="75" applyBorder="1" applyAlignment="1">
      <alignment horizontal="center" vertical="center"/>
      <protection/>
    </xf>
    <xf numFmtId="0" fontId="24" fillId="0" borderId="10" xfId="75" applyFont="1" applyBorder="1" applyAlignment="1">
      <alignment horizontal="center" vertical="center" wrapText="1"/>
      <protection/>
    </xf>
    <xf numFmtId="0" fontId="19" fillId="0" borderId="10" xfId="75" applyFont="1" applyBorder="1" applyAlignment="1">
      <alignment horizontal="center" vertical="center" wrapText="1"/>
      <protection/>
    </xf>
    <xf numFmtId="0" fontId="0" fillId="0" borderId="10" xfId="75" applyFont="1" applyBorder="1" applyAlignment="1">
      <alignment horizontal="center" vertical="center" wrapText="1"/>
      <protection/>
    </xf>
    <xf numFmtId="0" fontId="25" fillId="0" borderId="10" xfId="75" applyFont="1" applyBorder="1" applyAlignment="1">
      <alignment horizontal="center" vertical="center" wrapText="1"/>
      <protection/>
    </xf>
    <xf numFmtId="14" fontId="25" fillId="0" borderId="10" xfId="75" applyNumberFormat="1" applyFont="1" applyBorder="1" applyAlignment="1">
      <alignment horizontal="center" vertical="center"/>
      <protection/>
    </xf>
    <xf numFmtId="0" fontId="18" fillId="0" borderId="10" xfId="75" applyFont="1" applyBorder="1" applyAlignment="1">
      <alignment horizontal="center" vertical="center" wrapText="1"/>
      <protection/>
    </xf>
    <xf numFmtId="0" fontId="20" fillId="0" borderId="10" xfId="75" applyFont="1" applyBorder="1" applyAlignment="1">
      <alignment horizontal="left" vertical="center"/>
      <protection/>
    </xf>
    <xf numFmtId="0" fontId="18" fillId="0" borderId="10" xfId="75" applyFont="1" applyBorder="1" applyAlignment="1">
      <alignment horizontal="left" vertical="center" wrapText="1"/>
      <protection/>
    </xf>
    <xf numFmtId="0" fontId="24" fillId="0" borderId="10" xfId="75" applyFont="1" applyBorder="1" applyAlignment="1">
      <alignment horizontal="left" vertical="center" wrapText="1"/>
      <protection/>
    </xf>
    <xf numFmtId="0" fontId="0" fillId="0" borderId="10" xfId="75" applyFont="1" applyBorder="1" applyAlignment="1">
      <alignment horizontal="left" vertical="center"/>
      <protection/>
    </xf>
    <xf numFmtId="0" fontId="0" fillId="24" borderId="10" xfId="75" applyFont="1" applyFill="1" applyBorder="1" applyAlignment="1">
      <alignment horizontal="left" vertical="center" wrapText="1"/>
      <protection/>
    </xf>
    <xf numFmtId="0" fontId="0" fillId="0" borderId="10" xfId="75" applyFont="1" applyBorder="1" applyAlignment="1">
      <alignment horizontal="center" vertical="center"/>
      <protection/>
    </xf>
    <xf numFmtId="0" fontId="20" fillId="0" borderId="10" xfId="75" applyFont="1" applyBorder="1" applyAlignment="1">
      <alignment horizontal="center" vertical="center" wrapText="1"/>
      <protection/>
    </xf>
    <xf numFmtId="0" fontId="20" fillId="0" borderId="10" xfId="75" applyFont="1" applyFill="1" applyBorder="1" applyAlignment="1">
      <alignment horizontal="center" vertical="center" wrapText="1"/>
      <protection/>
    </xf>
    <xf numFmtId="189" fontId="61" fillId="25" borderId="32" xfId="68" applyNumberFormat="1" applyFont="1" applyFill="1" applyBorder="1" applyAlignment="1" applyProtection="1">
      <alignment horizontal="center" vertical="center" wrapText="1"/>
      <protection/>
    </xf>
    <xf numFmtId="189" fontId="61" fillId="25" borderId="37" xfId="68" applyNumberFormat="1" applyFont="1" applyFill="1" applyBorder="1" applyAlignment="1" applyProtection="1">
      <alignment horizontal="center" vertical="center" wrapText="1"/>
      <protection/>
    </xf>
    <xf numFmtId="189" fontId="61" fillId="25" borderId="42" xfId="68" applyNumberFormat="1" applyFont="1" applyFill="1" applyBorder="1" applyAlignment="1" applyProtection="1">
      <alignment horizontal="center" vertical="center" wrapText="1"/>
      <protection/>
    </xf>
    <xf numFmtId="9" fontId="53" fillId="25" borderId="32" xfId="77" applyFont="1" applyFill="1" applyBorder="1" applyAlignment="1" applyProtection="1">
      <alignment horizontal="center" vertical="center" wrapText="1"/>
      <protection locked="0"/>
    </xf>
    <xf numFmtId="9" fontId="53" fillId="25" borderId="42" xfId="77" applyFont="1" applyFill="1" applyBorder="1" applyAlignment="1" applyProtection="1">
      <alignment horizontal="center" vertical="center" wrapText="1"/>
      <protection locked="0"/>
    </xf>
    <xf numFmtId="0" fontId="0" fillId="0" borderId="26" xfId="75" applyFont="1" applyBorder="1" applyAlignment="1">
      <alignment horizontal="center" vertical="center" wrapText="1"/>
      <protection/>
    </xf>
    <xf numFmtId="0" fontId="0" fillId="0" borderId="12" xfId="75" applyFont="1" applyBorder="1" applyAlignment="1">
      <alignment horizontal="center" vertical="center" wrapText="1"/>
      <protection/>
    </xf>
    <xf numFmtId="0" fontId="61" fillId="0" borderId="40" xfId="68" applyNumberFormat="1" applyFont="1" applyFill="1" applyBorder="1" applyAlignment="1" applyProtection="1">
      <alignment horizontal="center" vertical="center" wrapText="1"/>
      <protection/>
    </xf>
    <xf numFmtId="0" fontId="61" fillId="0" borderId="38" xfId="68" applyNumberFormat="1" applyFont="1" applyFill="1" applyBorder="1" applyAlignment="1" applyProtection="1">
      <alignment horizontal="center" vertical="center" wrapText="1"/>
      <protection/>
    </xf>
    <xf numFmtId="0" fontId="61" fillId="0" borderId="39" xfId="68" applyNumberFormat="1" applyFont="1" applyFill="1" applyBorder="1" applyAlignment="1" applyProtection="1">
      <alignment horizontal="center" vertical="center" wrapText="1"/>
      <protection/>
    </xf>
    <xf numFmtId="0" fontId="61" fillId="0" borderId="34" xfId="68" applyNumberFormat="1" applyFont="1" applyFill="1" applyBorder="1" applyAlignment="1" applyProtection="1">
      <alignment horizontal="center" vertical="center" wrapText="1"/>
      <protection/>
    </xf>
    <xf numFmtId="0" fontId="61" fillId="0" borderId="11" xfId="68" applyNumberFormat="1" applyFont="1" applyFill="1" applyBorder="1" applyAlignment="1" applyProtection="1">
      <alignment horizontal="center" vertical="center" wrapText="1"/>
      <protection/>
    </xf>
    <xf numFmtId="0" fontId="61" fillId="0" borderId="28" xfId="68" applyNumberFormat="1" applyFont="1" applyFill="1" applyBorder="1" applyAlignment="1" applyProtection="1">
      <alignment horizontal="center" vertical="center" wrapText="1"/>
      <protection/>
    </xf>
    <xf numFmtId="1" fontId="53" fillId="0" borderId="32" xfId="77" applyNumberFormat="1" applyFont="1" applyFill="1" applyBorder="1" applyAlignment="1" applyProtection="1">
      <alignment horizontal="center" vertical="center" wrapText="1"/>
      <protection locked="0"/>
    </xf>
    <xf numFmtId="1" fontId="53" fillId="0" borderId="42" xfId="77" applyNumberFormat="1" applyFont="1" applyFill="1" applyBorder="1" applyAlignment="1" applyProtection="1">
      <alignment horizontal="center" vertical="center" wrapText="1"/>
      <protection locked="0"/>
    </xf>
    <xf numFmtId="192" fontId="0" fillId="0" borderId="26" xfId="75" applyNumberFormat="1" applyFont="1" applyBorder="1" applyAlignment="1">
      <alignment horizontal="center" vertical="center"/>
      <protection/>
    </xf>
    <xf numFmtId="192" fontId="0" fillId="0" borderId="12" xfId="75" applyNumberFormat="1" applyFont="1" applyBorder="1" applyAlignment="1">
      <alignment horizontal="center" vertical="center"/>
      <protection/>
    </xf>
    <xf numFmtId="189" fontId="61" fillId="0" borderId="32" xfId="68" applyNumberFormat="1" applyFont="1" applyFill="1" applyBorder="1" applyAlignment="1" applyProtection="1">
      <alignment horizontal="center" vertical="center" wrapText="1"/>
      <protection/>
    </xf>
    <xf numFmtId="189" fontId="61" fillId="0" borderId="37" xfId="68" applyNumberFormat="1" applyFont="1" applyFill="1" applyBorder="1" applyAlignment="1" applyProtection="1">
      <alignment horizontal="center" vertical="center" wrapText="1"/>
      <protection/>
    </xf>
    <xf numFmtId="189" fontId="61" fillId="0" borderId="42" xfId="68" applyNumberFormat="1" applyFont="1" applyFill="1" applyBorder="1" applyAlignment="1" applyProtection="1">
      <alignment horizontal="center" vertical="center" wrapText="1"/>
      <protection/>
    </xf>
    <xf numFmtId="0" fontId="0" fillId="0" borderId="43" xfId="75" applyFont="1" applyBorder="1" applyAlignment="1">
      <alignment horizontal="center" vertical="center" wrapText="1"/>
      <protection/>
    </xf>
    <xf numFmtId="0" fontId="61" fillId="24" borderId="32" xfId="75" applyFont="1" applyFill="1" applyBorder="1" applyAlignment="1" applyProtection="1">
      <alignment horizontal="center" vertical="center" wrapText="1"/>
      <protection/>
    </xf>
    <xf numFmtId="0" fontId="61" fillId="24" borderId="37" xfId="75" applyFont="1" applyFill="1" applyBorder="1" applyAlignment="1" applyProtection="1">
      <alignment horizontal="center" vertical="center" wrapText="1"/>
      <protection/>
    </xf>
    <xf numFmtId="0" fontId="61" fillId="24" borderId="42" xfId="75" applyFont="1" applyFill="1" applyBorder="1" applyAlignment="1" applyProtection="1">
      <alignment horizontal="center" vertical="center" wrapText="1"/>
      <protection/>
    </xf>
    <xf numFmtId="9" fontId="20" fillId="24" borderId="10" xfId="77" applyFont="1" applyFill="1" applyBorder="1" applyAlignment="1">
      <alignment horizontal="center" vertical="center" wrapText="1"/>
    </xf>
    <xf numFmtId="192" fontId="0" fillId="0" borderId="43" xfId="75" applyNumberFormat="1" applyFont="1" applyBorder="1" applyAlignment="1">
      <alignment horizontal="center" vertical="center"/>
      <protection/>
    </xf>
    <xf numFmtId="9" fontId="20" fillId="0" borderId="10" xfId="77" applyFont="1" applyBorder="1" applyAlignment="1">
      <alignment horizontal="center" vertical="center" wrapText="1"/>
    </xf>
    <xf numFmtId="1" fontId="20" fillId="0" borderId="32" xfId="77" applyNumberFormat="1" applyFont="1" applyBorder="1" applyAlignment="1">
      <alignment horizontal="center" vertical="center" wrapText="1"/>
    </xf>
    <xf numFmtId="1" fontId="20" fillId="0" borderId="42" xfId="77" applyNumberFormat="1" applyFont="1" applyBorder="1" applyAlignment="1">
      <alignment horizontal="center" vertical="center" wrapText="1"/>
    </xf>
    <xf numFmtId="192" fontId="27" fillId="4" borderId="32" xfId="77" applyNumberFormat="1" applyFont="1" applyFill="1" applyBorder="1" applyAlignment="1">
      <alignment horizontal="center" vertical="center"/>
    </xf>
    <xf numFmtId="9" fontId="27" fillId="4" borderId="42" xfId="77" applyFont="1" applyFill="1" applyBorder="1" applyAlignment="1">
      <alignment horizontal="center" vertical="center"/>
    </xf>
    <xf numFmtId="192" fontId="0" fillId="0" borderId="10" xfId="75" applyNumberFormat="1" applyFont="1" applyBorder="1" applyAlignment="1">
      <alignment horizontal="center" vertical="center"/>
      <protection/>
    </xf>
    <xf numFmtId="0" fontId="0" fillId="0" borderId="10" xfId="0" applyFont="1" applyBorder="1" applyAlignment="1">
      <alignment horizontal="left" vertical="top" wrapText="1"/>
    </xf>
    <xf numFmtId="192" fontId="55" fillId="24" borderId="0" xfId="69" applyNumberFormat="1" applyFont="1" applyFill="1" applyBorder="1" applyAlignment="1" applyProtection="1">
      <alignment vertical="center"/>
      <protection/>
    </xf>
    <xf numFmtId="0" fontId="0" fillId="24" borderId="16" xfId="0" applyFont="1" applyFill="1" applyBorder="1" applyAlignment="1">
      <alignment vertical="center"/>
    </xf>
    <xf numFmtId="0" fontId="0" fillId="24" borderId="10" xfId="0" applyFont="1" applyFill="1" applyBorder="1" applyAlignment="1">
      <alignment vertical="center"/>
    </xf>
  </cellXfs>
  <cellStyles count="71">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2" xfId="40"/>
    <cellStyle name="60% - Énfasis3" xfId="41"/>
    <cellStyle name="60% - Énfasis4" xfId="42"/>
    <cellStyle name="60% - Énfasis5" xfId="43"/>
    <cellStyle name="60% - Énfasis6" xfId="44"/>
    <cellStyle name="Bueno" xfId="45"/>
    <cellStyle name="Cálculo" xfId="46"/>
    <cellStyle name="Celda de comprobación" xfId="47"/>
    <cellStyle name="Celda vinculada" xfId="48"/>
    <cellStyle name="Encabezado 1" xfId="49"/>
    <cellStyle name="Encabezado 4" xfId="50"/>
    <cellStyle name="Énfasis1" xfId="51"/>
    <cellStyle name="Énfasis2" xfId="52"/>
    <cellStyle name="Énfasis3" xfId="53"/>
    <cellStyle name="Énfasis4" xfId="54"/>
    <cellStyle name="Énfasis5" xfId="55"/>
    <cellStyle name="Énfasis6" xfId="56"/>
    <cellStyle name="Entrada" xfId="57"/>
    <cellStyle name="Hyperlink" xfId="58"/>
    <cellStyle name="Followed Hyperlink" xfId="59"/>
    <cellStyle name="Incorrecto" xfId="60"/>
    <cellStyle name="Comma" xfId="61"/>
    <cellStyle name="Comma [0]" xfId="62"/>
    <cellStyle name="Millares [0]_3-SISTEMA DESARROLLO ADMINISTRATIVO-POA 2008-1" xfId="63"/>
    <cellStyle name="Millares 5" xfId="64"/>
    <cellStyle name="Millares_3-SISTEMA DESARROLLO ADMINISTRATIVO-POA 2008-1" xfId="65"/>
    <cellStyle name="Millares_Copia de MATRICES OPERATIVAS PROYECTOS PAT 07-09-AJUSTADAS-2008" xfId="66"/>
    <cellStyle name="Millares_FORMATO POA" xfId="67"/>
    <cellStyle name="Millares_Libro2" xfId="68"/>
    <cellStyle name="Currency" xfId="69"/>
    <cellStyle name="Currency [0]" xfId="70"/>
    <cellStyle name="Moneda 2" xfId="71"/>
    <cellStyle name="Moneda 2 2" xfId="72"/>
    <cellStyle name="Moneda 3" xfId="73"/>
    <cellStyle name="Neutral" xfId="74"/>
    <cellStyle name="Normal 2 2 2" xfId="75"/>
    <cellStyle name="Notas" xfId="76"/>
    <cellStyle name="Percent" xfId="77"/>
    <cellStyle name="Salida" xfId="78"/>
    <cellStyle name="Texto de advertencia" xfId="79"/>
    <cellStyle name="Texto explicativo" xfId="80"/>
    <cellStyle name="Título" xfId="81"/>
    <cellStyle name="Título 2" xfId="82"/>
    <cellStyle name="Título 3" xfId="83"/>
    <cellStyle name="Total"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1</xdr:col>
      <xdr:colOff>1038225</xdr:colOff>
      <xdr:row>3</xdr:row>
      <xdr:rowOff>285750</xdr:rowOff>
    </xdr:to>
    <xdr:pic>
      <xdr:nvPicPr>
        <xdr:cNvPr id="1" name="1 Imagen" descr="C:\Users\dvelasquez\Pictures\Logo2.5x2.58negro.jpg"/>
        <xdr:cNvPicPr preferRelativeResize="1">
          <a:picLocks noChangeAspect="1"/>
        </xdr:cNvPicPr>
      </xdr:nvPicPr>
      <xdr:blipFill>
        <a:blip r:embed="rId1"/>
        <a:stretch>
          <a:fillRect/>
        </a:stretch>
      </xdr:blipFill>
      <xdr:spPr>
        <a:xfrm>
          <a:off x="57150" y="0"/>
          <a:ext cx="1247775" cy="1181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447675</xdr:colOff>
      <xdr:row>0</xdr:row>
      <xdr:rowOff>95250</xdr:rowOff>
    </xdr:from>
    <xdr:to>
      <xdr:col>0</xdr:col>
      <xdr:colOff>1790700</xdr:colOff>
      <xdr:row>3</xdr:row>
      <xdr:rowOff>161925</xdr:rowOff>
    </xdr:to>
    <xdr:pic>
      <xdr:nvPicPr>
        <xdr:cNvPr id="1" name="1 Imagen" descr="C:\Users\dvelasquez\Pictures\Logo2.5x2.58negro.jpg"/>
        <xdr:cNvPicPr preferRelativeResize="1">
          <a:picLocks noChangeAspect="1"/>
        </xdr:cNvPicPr>
      </xdr:nvPicPr>
      <xdr:blipFill>
        <a:blip r:embed="rId1"/>
        <a:stretch>
          <a:fillRect/>
        </a:stretch>
      </xdr:blipFill>
      <xdr:spPr>
        <a:xfrm>
          <a:off x="447675" y="95250"/>
          <a:ext cx="1343025" cy="1247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1228725</xdr:colOff>
      <xdr:row>3</xdr:row>
      <xdr:rowOff>190500</xdr:rowOff>
    </xdr:to>
    <xdr:pic>
      <xdr:nvPicPr>
        <xdr:cNvPr id="1" name="1 Imagen" descr="C:\Users\dvelasquez\Pictures\Logo2.5x2.58negro.jpg"/>
        <xdr:cNvPicPr preferRelativeResize="1">
          <a:picLocks noChangeAspect="1"/>
        </xdr:cNvPicPr>
      </xdr:nvPicPr>
      <xdr:blipFill>
        <a:blip r:embed="rId1"/>
        <a:stretch>
          <a:fillRect/>
        </a:stretch>
      </xdr:blipFill>
      <xdr:spPr>
        <a:xfrm>
          <a:off x="0" y="0"/>
          <a:ext cx="1228725" cy="1190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247650</xdr:colOff>
      <xdr:row>0</xdr:row>
      <xdr:rowOff>38100</xdr:rowOff>
    </xdr:from>
    <xdr:to>
      <xdr:col>1</xdr:col>
      <xdr:colOff>114300</xdr:colOff>
      <xdr:row>3</xdr:row>
      <xdr:rowOff>161925</xdr:rowOff>
    </xdr:to>
    <xdr:pic>
      <xdr:nvPicPr>
        <xdr:cNvPr id="1" name="1 Imagen" descr="C:\Users\dvelasquez\Pictures\Logo2.5x2.58negro.jpg"/>
        <xdr:cNvPicPr preferRelativeResize="1">
          <a:picLocks noChangeAspect="1"/>
        </xdr:cNvPicPr>
      </xdr:nvPicPr>
      <xdr:blipFill>
        <a:blip r:embed="rId1"/>
        <a:stretch>
          <a:fillRect/>
        </a:stretch>
      </xdr:blipFill>
      <xdr:spPr>
        <a:xfrm>
          <a:off x="247650" y="38100"/>
          <a:ext cx="1276350" cy="13239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esktop\PLANES%20OPERATIVOS%202018\9.%20REDES%20DE%20MONITOREO%20Y%20CALIDAD%20AMBIENTAL\9.1%20CONSTRUCCION%20LABORATORIO\FEV-16%20Construccion%20laboratori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A H.A."/>
      <sheetName val="POA H.B."/>
      <sheetName val="POA H.C. "/>
      <sheetName val="POA H.D."/>
    </sheetNames>
    <sheetDataSet>
      <sheetData sheetId="2">
        <row r="4">
          <cell r="F4" t="str">
            <v>Versión 0</v>
          </cell>
          <cell r="G4">
            <v>42999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S32"/>
  <sheetViews>
    <sheetView showGridLines="0" tabSelected="1" zoomScale="80" zoomScaleNormal="80" zoomScalePageLayoutView="0" workbookViewId="0" topLeftCell="A13">
      <selection activeCell="F15" sqref="F15"/>
    </sheetView>
  </sheetViews>
  <sheetFormatPr defaultColWidth="11.421875" defaultRowHeight="12.75"/>
  <cols>
    <col min="1" max="1" width="4.00390625" style="1" customWidth="1"/>
    <col min="2" max="2" width="16.57421875" style="1" customWidth="1"/>
    <col min="3" max="3" width="12.28125" style="1" customWidth="1"/>
    <col min="4" max="4" width="11.28125" style="1" customWidth="1"/>
    <col min="5" max="5" width="11.57421875" style="1" customWidth="1"/>
    <col min="6" max="6" width="29.28125" style="1" customWidth="1"/>
    <col min="7" max="7" width="25.28125" style="2" customWidth="1"/>
    <col min="8" max="8" width="22.28125" style="1" customWidth="1"/>
    <col min="9" max="9" width="19.8515625" style="1" customWidth="1"/>
    <col min="10" max="10" width="27.57421875" style="1" customWidth="1"/>
    <col min="11" max="11" width="25.28125" style="1" customWidth="1"/>
    <col min="12" max="12" width="18.140625" style="1" customWidth="1"/>
    <col min="13" max="17" width="19.421875" style="1" customWidth="1"/>
    <col min="18" max="18" width="11.421875" style="1" customWidth="1"/>
    <col min="19" max="19" width="11.421875" style="1" hidden="1" customWidth="1"/>
    <col min="20" max="16384" width="11.421875" style="1" customWidth="1"/>
  </cols>
  <sheetData>
    <row r="1" spans="1:17" ht="31.5" customHeight="1">
      <c r="A1" s="281"/>
      <c r="B1" s="281"/>
      <c r="C1" s="289" t="s">
        <v>49</v>
      </c>
      <c r="D1" s="290"/>
      <c r="E1" s="290"/>
      <c r="F1" s="290"/>
      <c r="G1" s="290"/>
      <c r="H1" s="290"/>
      <c r="I1" s="290"/>
      <c r="J1" s="291"/>
      <c r="K1" s="282" t="s">
        <v>95</v>
      </c>
      <c r="L1" s="282"/>
      <c r="M1" s="282"/>
      <c r="N1" s="282"/>
      <c r="O1" s="282"/>
      <c r="P1" s="101"/>
      <c r="Q1" s="101"/>
    </row>
    <row r="2" spans="1:17" ht="19.5" customHeight="1">
      <c r="A2" s="281"/>
      <c r="B2" s="281"/>
      <c r="C2" s="292"/>
      <c r="D2" s="293"/>
      <c r="E2" s="293"/>
      <c r="F2" s="293"/>
      <c r="G2" s="293"/>
      <c r="H2" s="293"/>
      <c r="I2" s="293"/>
      <c r="J2" s="294"/>
      <c r="K2" s="225" t="s">
        <v>52</v>
      </c>
      <c r="L2" s="225"/>
      <c r="M2" s="225"/>
      <c r="N2" s="225"/>
      <c r="O2" s="225"/>
      <c r="P2" s="41"/>
      <c r="Q2" s="41"/>
    </row>
    <row r="3" spans="1:17" ht="19.5" customHeight="1">
      <c r="A3" s="281"/>
      <c r="B3" s="281"/>
      <c r="C3" s="289" t="s">
        <v>50</v>
      </c>
      <c r="D3" s="290"/>
      <c r="E3" s="290"/>
      <c r="F3" s="290"/>
      <c r="G3" s="290"/>
      <c r="H3" s="290"/>
      <c r="I3" s="290"/>
      <c r="J3" s="291"/>
      <c r="K3" s="225" t="s">
        <v>53</v>
      </c>
      <c r="L3" s="225"/>
      <c r="M3" s="225"/>
      <c r="N3" s="225" t="s">
        <v>66</v>
      </c>
      <c r="O3" s="225"/>
      <c r="P3" s="41"/>
      <c r="Q3" s="41"/>
    </row>
    <row r="4" spans="1:17" ht="24.75" customHeight="1">
      <c r="A4" s="281"/>
      <c r="B4" s="281"/>
      <c r="C4" s="292"/>
      <c r="D4" s="293"/>
      <c r="E4" s="293"/>
      <c r="F4" s="293"/>
      <c r="G4" s="293"/>
      <c r="H4" s="293"/>
      <c r="I4" s="293"/>
      <c r="J4" s="294"/>
      <c r="K4" s="222" t="s">
        <v>177</v>
      </c>
      <c r="L4" s="223"/>
      <c r="M4" s="224"/>
      <c r="N4" s="226">
        <v>42999</v>
      </c>
      <c r="O4" s="296"/>
      <c r="P4" s="102"/>
      <c r="Q4" s="102"/>
    </row>
    <row r="5" spans="1:19" ht="31.5" customHeight="1">
      <c r="A5" s="295" t="s">
        <v>101</v>
      </c>
      <c r="B5" s="295"/>
      <c r="C5" s="295"/>
      <c r="D5" s="295"/>
      <c r="E5" s="295"/>
      <c r="F5" s="295"/>
      <c r="G5" s="295"/>
      <c r="H5" s="295"/>
      <c r="I5" s="295"/>
      <c r="J5" s="295"/>
      <c r="K5" s="295"/>
      <c r="L5" s="295"/>
      <c r="M5" s="295"/>
      <c r="N5" s="295"/>
      <c r="O5" s="295"/>
      <c r="P5" s="103"/>
      <c r="Q5" s="103"/>
      <c r="S5" s="138" t="s">
        <v>162</v>
      </c>
    </row>
    <row r="6" spans="1:19" ht="30.75" customHeight="1">
      <c r="A6" s="280" t="s">
        <v>3</v>
      </c>
      <c r="B6" s="280"/>
      <c r="C6" s="280"/>
      <c r="D6" s="288" t="s">
        <v>123</v>
      </c>
      <c r="E6" s="288"/>
      <c r="F6" s="288"/>
      <c r="G6" s="288"/>
      <c r="H6" s="125" t="s">
        <v>0</v>
      </c>
      <c r="I6" s="126" t="s">
        <v>1</v>
      </c>
      <c r="J6" s="112"/>
      <c r="K6" s="39"/>
      <c r="L6" s="283"/>
      <c r="M6" s="283"/>
      <c r="N6" s="99"/>
      <c r="O6" s="118"/>
      <c r="P6" s="99"/>
      <c r="Q6" s="99"/>
      <c r="R6" s="3"/>
      <c r="S6" s="138" t="s">
        <v>163</v>
      </c>
    </row>
    <row r="7" spans="1:19" ht="34.5" customHeight="1">
      <c r="A7" s="261" t="s">
        <v>60</v>
      </c>
      <c r="B7" s="261"/>
      <c r="C7" s="261"/>
      <c r="D7" s="257" t="s">
        <v>166</v>
      </c>
      <c r="E7" s="257"/>
      <c r="F7" s="257"/>
      <c r="G7" s="257"/>
      <c r="H7" s="38" t="s">
        <v>103</v>
      </c>
      <c r="I7" s="110">
        <v>150000000</v>
      </c>
      <c r="J7" s="113"/>
      <c r="K7" s="35"/>
      <c r="L7" s="256"/>
      <c r="M7" s="256"/>
      <c r="N7" s="36"/>
      <c r="O7" s="119"/>
      <c r="P7" s="36"/>
      <c r="Q7" s="36"/>
      <c r="S7" s="138" t="s">
        <v>164</v>
      </c>
    </row>
    <row r="8" spans="1:19" ht="34.5" customHeight="1">
      <c r="A8" s="232" t="s">
        <v>108</v>
      </c>
      <c r="B8" s="233"/>
      <c r="C8" s="234"/>
      <c r="D8" s="229" t="s">
        <v>167</v>
      </c>
      <c r="E8" s="230"/>
      <c r="F8" s="230"/>
      <c r="G8" s="231"/>
      <c r="H8" s="29" t="s">
        <v>92</v>
      </c>
      <c r="I8" s="111" t="s">
        <v>4</v>
      </c>
      <c r="J8" s="113"/>
      <c r="K8" s="35"/>
      <c r="L8" s="36"/>
      <c r="M8" s="36"/>
      <c r="N8" s="36"/>
      <c r="O8" s="119"/>
      <c r="P8" s="36"/>
      <c r="Q8" s="36"/>
      <c r="S8" s="138" t="s">
        <v>198</v>
      </c>
    </row>
    <row r="9" spans="1:19" ht="33" customHeight="1">
      <c r="A9" s="261" t="s">
        <v>2</v>
      </c>
      <c r="B9" s="261"/>
      <c r="C9" s="261"/>
      <c r="D9" s="257" t="s">
        <v>144</v>
      </c>
      <c r="E9" s="257"/>
      <c r="F9" s="257"/>
      <c r="G9" s="257"/>
      <c r="H9" s="29" t="s">
        <v>93</v>
      </c>
      <c r="I9" s="111" t="s">
        <v>4</v>
      </c>
      <c r="J9" s="114"/>
      <c r="K9" s="37"/>
      <c r="L9" s="256"/>
      <c r="M9" s="256"/>
      <c r="N9" s="36"/>
      <c r="O9" s="119"/>
      <c r="P9" s="36"/>
      <c r="Q9" s="36"/>
      <c r="S9" s="138" t="s">
        <v>165</v>
      </c>
    </row>
    <row r="10" spans="1:19" ht="30" customHeight="1">
      <c r="A10" s="261" t="s">
        <v>61</v>
      </c>
      <c r="B10" s="261"/>
      <c r="C10" s="261"/>
      <c r="D10" s="229" t="s">
        <v>172</v>
      </c>
      <c r="E10" s="230"/>
      <c r="F10" s="230"/>
      <c r="G10" s="231"/>
      <c r="H10" s="29" t="s">
        <v>94</v>
      </c>
      <c r="I10" s="111" t="s">
        <v>4</v>
      </c>
      <c r="J10" s="114"/>
      <c r="K10" s="37"/>
      <c r="L10" s="36"/>
      <c r="M10" s="36"/>
      <c r="N10" s="36"/>
      <c r="O10" s="119"/>
      <c r="P10" s="36"/>
      <c r="Q10" s="36"/>
      <c r="S10" s="138" t="s">
        <v>215</v>
      </c>
    </row>
    <row r="11" spans="1:19" ht="22.5" customHeight="1">
      <c r="A11" s="120"/>
      <c r="B11" s="120"/>
      <c r="C11" s="120"/>
      <c r="D11" s="121"/>
      <c r="E11" s="121"/>
      <c r="F11" s="121"/>
      <c r="G11" s="121"/>
      <c r="H11" s="122" t="s">
        <v>9</v>
      </c>
      <c r="I11" s="123">
        <f>SUM(I7:I10)</f>
        <v>150000000</v>
      </c>
      <c r="J11" s="115"/>
      <c r="K11" s="116"/>
      <c r="L11" s="258"/>
      <c r="M11" s="258"/>
      <c r="N11" s="117"/>
      <c r="O11" s="124"/>
      <c r="P11" s="36"/>
      <c r="Q11" s="36"/>
      <c r="S11" s="138" t="s">
        <v>209</v>
      </c>
    </row>
    <row r="12" spans="1:19" ht="35.25" customHeight="1">
      <c r="A12" s="242" t="s">
        <v>5</v>
      </c>
      <c r="B12" s="253" t="s">
        <v>160</v>
      </c>
      <c r="C12" s="253"/>
      <c r="D12" s="254"/>
      <c r="E12" s="287" t="s">
        <v>5</v>
      </c>
      <c r="F12" s="259" t="s">
        <v>109</v>
      </c>
      <c r="G12" s="253" t="s">
        <v>6</v>
      </c>
      <c r="H12" s="217" t="s">
        <v>118</v>
      </c>
      <c r="I12" s="217"/>
      <c r="J12" s="262" t="s">
        <v>7</v>
      </c>
      <c r="K12" s="262"/>
      <c r="L12" s="255" t="s">
        <v>96</v>
      </c>
      <c r="M12" s="255"/>
      <c r="N12" s="255"/>
      <c r="O12" s="255"/>
      <c r="P12" s="106"/>
      <c r="Q12" s="104"/>
      <c r="S12" s="139" t="s">
        <v>208</v>
      </c>
    </row>
    <row r="13" spans="1:19" ht="37.5" customHeight="1">
      <c r="A13" s="242"/>
      <c r="B13" s="253"/>
      <c r="C13" s="253"/>
      <c r="D13" s="254"/>
      <c r="E13" s="287"/>
      <c r="F13" s="260"/>
      <c r="G13" s="253"/>
      <c r="H13" s="100" t="s">
        <v>8</v>
      </c>
      <c r="I13" s="108" t="s">
        <v>62</v>
      </c>
      <c r="J13" s="100" t="s">
        <v>8</v>
      </c>
      <c r="K13" s="108" t="s">
        <v>62</v>
      </c>
      <c r="L13" s="107" t="s">
        <v>208</v>
      </c>
      <c r="M13" s="107" t="s">
        <v>165</v>
      </c>
      <c r="N13" s="107" t="s">
        <v>215</v>
      </c>
      <c r="O13" s="107" t="s">
        <v>209</v>
      </c>
      <c r="P13" s="106"/>
      <c r="Q13" s="106"/>
      <c r="S13" s="139" t="s">
        <v>173</v>
      </c>
    </row>
    <row r="14" spans="1:19" ht="72" customHeight="1">
      <c r="A14" s="250">
        <v>1</v>
      </c>
      <c r="B14" s="266" t="s">
        <v>145</v>
      </c>
      <c r="C14" s="267"/>
      <c r="D14" s="268"/>
      <c r="E14" s="190">
        <v>1</v>
      </c>
      <c r="F14" s="147" t="s">
        <v>188</v>
      </c>
      <c r="G14" s="243" t="s">
        <v>180</v>
      </c>
      <c r="H14" s="148" t="s">
        <v>187</v>
      </c>
      <c r="I14" s="263">
        <v>1</v>
      </c>
      <c r="J14" s="148" t="s">
        <v>183</v>
      </c>
      <c r="K14" s="275" t="s">
        <v>157</v>
      </c>
      <c r="L14" s="153">
        <v>2798776</v>
      </c>
      <c r="M14" s="153">
        <v>52589842</v>
      </c>
      <c r="N14" s="153"/>
      <c r="O14" s="153"/>
      <c r="P14" s="106"/>
      <c r="Q14" s="106"/>
      <c r="S14" s="139"/>
    </row>
    <row r="15" spans="1:19" ht="66.75" customHeight="1">
      <c r="A15" s="251"/>
      <c r="B15" s="269"/>
      <c r="C15" s="270"/>
      <c r="D15" s="271"/>
      <c r="E15" s="190">
        <v>2</v>
      </c>
      <c r="F15" s="147" t="s">
        <v>178</v>
      </c>
      <c r="G15" s="244"/>
      <c r="H15" s="148" t="s">
        <v>181</v>
      </c>
      <c r="I15" s="264"/>
      <c r="J15" s="148" t="s">
        <v>184</v>
      </c>
      <c r="K15" s="276"/>
      <c r="L15" s="153"/>
      <c r="M15" s="153">
        <v>20425534</v>
      </c>
      <c r="N15" s="153">
        <v>26488</v>
      </c>
      <c r="O15" s="153">
        <v>22903509</v>
      </c>
      <c r="P15" s="106"/>
      <c r="Q15" s="106"/>
      <c r="S15" s="139"/>
    </row>
    <row r="16" spans="1:19" ht="75.75" customHeight="1">
      <c r="A16" s="251"/>
      <c r="B16" s="269"/>
      <c r="C16" s="270"/>
      <c r="D16" s="271"/>
      <c r="E16" s="190">
        <v>3</v>
      </c>
      <c r="F16" s="147" t="s">
        <v>179</v>
      </c>
      <c r="G16" s="244"/>
      <c r="H16" s="148" t="s">
        <v>182</v>
      </c>
      <c r="I16" s="264"/>
      <c r="J16" s="148" t="s">
        <v>185</v>
      </c>
      <c r="K16" s="276"/>
      <c r="L16" s="153"/>
      <c r="M16" s="153">
        <v>546678</v>
      </c>
      <c r="N16" s="153"/>
      <c r="O16" s="153"/>
      <c r="P16" s="106"/>
      <c r="Q16" s="106"/>
      <c r="S16" s="139"/>
    </row>
    <row r="17" spans="1:19" ht="75.75" customHeight="1">
      <c r="A17" s="251"/>
      <c r="B17" s="269"/>
      <c r="C17" s="270"/>
      <c r="D17" s="271"/>
      <c r="E17" s="190">
        <v>4</v>
      </c>
      <c r="F17" s="147" t="s">
        <v>224</v>
      </c>
      <c r="G17" s="244"/>
      <c r="H17" s="148" t="s">
        <v>225</v>
      </c>
      <c r="I17" s="264"/>
      <c r="J17" s="148" t="s">
        <v>226</v>
      </c>
      <c r="K17" s="276"/>
      <c r="L17" s="153"/>
      <c r="M17" s="153">
        <v>12547992</v>
      </c>
      <c r="N17" s="471"/>
      <c r="O17" s="153"/>
      <c r="P17" s="106"/>
      <c r="Q17" s="106"/>
      <c r="S17" s="139"/>
    </row>
    <row r="18" spans="1:19" ht="53.25" customHeight="1">
      <c r="A18" s="252"/>
      <c r="B18" s="272"/>
      <c r="C18" s="273"/>
      <c r="D18" s="274"/>
      <c r="E18" s="190">
        <v>5</v>
      </c>
      <c r="F18" s="147" t="s">
        <v>201</v>
      </c>
      <c r="G18" s="244"/>
      <c r="H18" s="148" t="s">
        <v>199</v>
      </c>
      <c r="I18" s="265"/>
      <c r="J18" s="148" t="s">
        <v>200</v>
      </c>
      <c r="K18" s="277"/>
      <c r="L18" s="153"/>
      <c r="M18" s="153">
        <v>13379279</v>
      </c>
      <c r="O18" s="153">
        <v>13524678</v>
      </c>
      <c r="P18" s="106"/>
      <c r="Q18" s="106"/>
      <c r="S18" s="139"/>
    </row>
    <row r="19" spans="1:19" s="3" customFormat="1" ht="67.5" customHeight="1">
      <c r="A19" s="191">
        <v>2</v>
      </c>
      <c r="B19" s="278" t="s">
        <v>146</v>
      </c>
      <c r="C19" s="279" t="s">
        <v>146</v>
      </c>
      <c r="D19" s="279" t="s">
        <v>146</v>
      </c>
      <c r="E19" s="149">
        <v>1</v>
      </c>
      <c r="F19" s="147" t="s">
        <v>146</v>
      </c>
      <c r="G19" s="245"/>
      <c r="H19" s="148" t="s">
        <v>211</v>
      </c>
      <c r="I19" s="150">
        <v>2</v>
      </c>
      <c r="J19" s="148" t="s">
        <v>186</v>
      </c>
      <c r="K19" s="151" t="s">
        <v>158</v>
      </c>
      <c r="L19" s="153">
        <v>11257224</v>
      </c>
      <c r="M19" s="202"/>
      <c r="N19" s="51"/>
      <c r="O19" s="154"/>
      <c r="P19" s="205"/>
      <c r="Q19" s="106"/>
      <c r="S19" s="139"/>
    </row>
    <row r="20" spans="1:17" s="3" customFormat="1" ht="23.25" customHeight="1">
      <c r="A20" s="238" t="s">
        <v>110</v>
      </c>
      <c r="B20" s="239"/>
      <c r="C20" s="239"/>
      <c r="D20" s="239"/>
      <c r="E20" s="239"/>
      <c r="F20" s="239"/>
      <c r="G20" s="239"/>
      <c r="H20" s="239"/>
      <c r="I20" s="239"/>
      <c r="J20" s="239"/>
      <c r="K20" s="240"/>
      <c r="L20" s="109">
        <f>SUM(L14:L19)</f>
        <v>14056000</v>
      </c>
      <c r="M20" s="109">
        <f>SUM(M14:M19)</f>
        <v>99489325</v>
      </c>
      <c r="N20" s="109">
        <f>SUM(N14:N19)</f>
        <v>26488</v>
      </c>
      <c r="O20" s="109">
        <f>SUM(O14:O19)</f>
        <v>36428187</v>
      </c>
      <c r="P20" s="1"/>
      <c r="Q20" s="201"/>
    </row>
    <row r="21" spans="1:17" s="3" customFormat="1" ht="23.25" customHeight="1">
      <c r="A21" s="238" t="s">
        <v>168</v>
      </c>
      <c r="B21" s="239"/>
      <c r="C21" s="239"/>
      <c r="D21" s="239"/>
      <c r="E21" s="239"/>
      <c r="F21" s="239"/>
      <c r="G21" s="239"/>
      <c r="H21" s="239"/>
      <c r="I21" s="239"/>
      <c r="J21" s="239"/>
      <c r="K21" s="240"/>
      <c r="L21" s="284">
        <f>L20+M20+N20+O20</f>
        <v>150000000</v>
      </c>
      <c r="M21" s="285"/>
      <c r="N21" s="285"/>
      <c r="O21" s="286"/>
      <c r="P21" s="1"/>
      <c r="Q21" s="1"/>
    </row>
    <row r="22" spans="1:17" s="3" customFormat="1" ht="23.25" customHeight="1">
      <c r="A22" s="218" t="s">
        <v>86</v>
      </c>
      <c r="B22" s="218"/>
      <c r="C22" s="218" t="s">
        <v>64</v>
      </c>
      <c r="D22" s="218"/>
      <c r="E22" s="218"/>
      <c r="F22" s="218"/>
      <c r="G22" s="218"/>
      <c r="H22" s="218"/>
      <c r="I22" s="131" t="s">
        <v>13</v>
      </c>
      <c r="J22" s="129"/>
      <c r="L22" s="34"/>
      <c r="M22" s="1"/>
      <c r="N22" s="1"/>
      <c r="O22" s="1"/>
      <c r="P22" s="201"/>
      <c r="Q22" s="1"/>
    </row>
    <row r="23" spans="1:17" s="3" customFormat="1" ht="40.5" customHeight="1">
      <c r="A23" s="242">
        <v>0</v>
      </c>
      <c r="B23" s="246"/>
      <c r="C23" s="247" t="s">
        <v>197</v>
      </c>
      <c r="D23" s="248"/>
      <c r="E23" s="248"/>
      <c r="F23" s="248"/>
      <c r="G23" s="248"/>
      <c r="H23" s="249"/>
      <c r="I23" s="192">
        <v>43080</v>
      </c>
      <c r="J23" s="130"/>
      <c r="K23" s="33"/>
      <c r="L23" s="34"/>
      <c r="M23" s="1"/>
      <c r="N23" s="1"/>
      <c r="O23" s="1"/>
      <c r="P23" s="1"/>
      <c r="Q23" s="1"/>
    </row>
    <row r="24" spans="1:17" s="3" customFormat="1" ht="27.75" customHeight="1">
      <c r="A24" s="217">
        <v>1</v>
      </c>
      <c r="B24" s="218"/>
      <c r="C24" s="219" t="s">
        <v>212</v>
      </c>
      <c r="D24" s="220"/>
      <c r="E24" s="220"/>
      <c r="F24" s="220"/>
      <c r="G24" s="220"/>
      <c r="H24" s="221"/>
      <c r="I24" s="142">
        <v>43236</v>
      </c>
      <c r="J24" s="130"/>
      <c r="K24" s="33"/>
      <c r="L24" s="34"/>
      <c r="M24" s="1"/>
      <c r="N24" s="1"/>
      <c r="O24" s="1"/>
      <c r="P24" s="164"/>
      <c r="Q24" s="1"/>
    </row>
    <row r="25" spans="1:17" s="3" customFormat="1" ht="58.5" customHeight="1">
      <c r="A25" s="217">
        <v>2</v>
      </c>
      <c r="B25" s="218"/>
      <c r="C25" s="219" t="s">
        <v>221</v>
      </c>
      <c r="D25" s="220"/>
      <c r="E25" s="220"/>
      <c r="F25" s="220"/>
      <c r="G25" s="220"/>
      <c r="H25" s="221"/>
      <c r="I25" s="142">
        <v>43361</v>
      </c>
      <c r="J25" s="130"/>
      <c r="K25" s="33"/>
      <c r="L25" s="34"/>
      <c r="M25" s="1"/>
      <c r="N25" s="1"/>
      <c r="O25" s="1"/>
      <c r="P25" s="216"/>
      <c r="Q25" s="1"/>
    </row>
    <row r="26" spans="1:17" s="3" customFormat="1" ht="128.25" customHeight="1">
      <c r="A26" s="217">
        <v>3</v>
      </c>
      <c r="B26" s="217"/>
      <c r="C26" s="470" t="s">
        <v>223</v>
      </c>
      <c r="D26" s="470"/>
      <c r="E26" s="470"/>
      <c r="F26" s="470"/>
      <c r="G26" s="470"/>
      <c r="H26" s="470"/>
      <c r="I26" s="142">
        <v>43383</v>
      </c>
      <c r="J26" s="130"/>
      <c r="K26" s="33"/>
      <c r="L26" s="34"/>
      <c r="M26" s="1"/>
      <c r="N26" s="1"/>
      <c r="O26" s="1"/>
      <c r="P26" s="216"/>
      <c r="Q26" s="1"/>
    </row>
    <row r="27" spans="1:17" s="3" customFormat="1" ht="17.25" customHeight="1">
      <c r="A27" s="1"/>
      <c r="B27" s="33"/>
      <c r="C27" s="33"/>
      <c r="D27" s="40"/>
      <c r="E27" s="40"/>
      <c r="F27" s="40"/>
      <c r="G27" s="40"/>
      <c r="H27" s="40"/>
      <c r="I27" s="40"/>
      <c r="J27" s="40"/>
      <c r="K27" s="33"/>
      <c r="L27" s="34"/>
      <c r="M27" s="1"/>
      <c r="N27" s="1"/>
      <c r="O27" s="1"/>
      <c r="P27" s="1"/>
      <c r="Q27" s="1"/>
    </row>
    <row r="28" spans="1:17" s="3" customFormat="1" ht="21.75" customHeight="1">
      <c r="A28" s="1"/>
      <c r="B28" s="30"/>
      <c r="C28" s="235" t="s">
        <v>10</v>
      </c>
      <c r="D28" s="236"/>
      <c r="E28" s="236"/>
      <c r="F28" s="237"/>
      <c r="G28" s="241" t="s">
        <v>87</v>
      </c>
      <c r="H28" s="241"/>
      <c r="I28" s="241"/>
      <c r="J28" s="127"/>
      <c r="K28" s="127"/>
      <c r="L28" s="127"/>
      <c r="M28" s="127"/>
      <c r="N28" s="105"/>
      <c r="O28" s="105"/>
      <c r="P28" s="105"/>
      <c r="Q28" s="105"/>
    </row>
    <row r="29" spans="1:18" ht="29.25" customHeight="1">
      <c r="A29" s="227" t="s">
        <v>11</v>
      </c>
      <c r="B29" s="227"/>
      <c r="C29" s="222" t="s">
        <v>213</v>
      </c>
      <c r="D29" s="223"/>
      <c r="E29" s="223"/>
      <c r="F29" s="224"/>
      <c r="G29" s="225" t="s">
        <v>169</v>
      </c>
      <c r="H29" s="225"/>
      <c r="I29" s="225"/>
      <c r="J29" s="128"/>
      <c r="K29" s="128"/>
      <c r="L29" s="128"/>
      <c r="M29" s="128"/>
      <c r="N29" s="41"/>
      <c r="O29" s="41"/>
      <c r="P29" s="41"/>
      <c r="Q29" s="41"/>
      <c r="R29" s="41"/>
    </row>
    <row r="30" spans="1:18" ht="29.25" customHeight="1">
      <c r="A30" s="227" t="s">
        <v>12</v>
      </c>
      <c r="B30" s="227"/>
      <c r="C30" s="222" t="s">
        <v>170</v>
      </c>
      <c r="D30" s="223"/>
      <c r="E30" s="223"/>
      <c r="F30" s="224"/>
      <c r="G30" s="225" t="s">
        <v>171</v>
      </c>
      <c r="H30" s="225"/>
      <c r="I30" s="225"/>
      <c r="J30" s="128"/>
      <c r="K30" s="128"/>
      <c r="L30" s="128"/>
      <c r="M30" s="128"/>
      <c r="N30" s="41"/>
      <c r="O30" s="41"/>
      <c r="P30" s="41"/>
      <c r="Q30" s="41"/>
      <c r="R30" s="41"/>
    </row>
    <row r="31" spans="1:18" ht="29.25" customHeight="1">
      <c r="A31" s="225" t="s">
        <v>73</v>
      </c>
      <c r="B31" s="225"/>
      <c r="C31" s="222"/>
      <c r="D31" s="223"/>
      <c r="E31" s="223"/>
      <c r="F31" s="224"/>
      <c r="G31" s="225"/>
      <c r="H31" s="225"/>
      <c r="I31" s="225"/>
      <c r="J31" s="128"/>
      <c r="K31" s="128"/>
      <c r="L31" s="128"/>
      <c r="M31" s="128"/>
      <c r="N31" s="41"/>
      <c r="O31" s="41"/>
      <c r="P31" s="41"/>
      <c r="Q31" s="41"/>
      <c r="R31" s="41"/>
    </row>
    <row r="32" spans="1:18" ht="29.25" customHeight="1">
      <c r="A32" s="227" t="s">
        <v>13</v>
      </c>
      <c r="B32" s="227"/>
      <c r="C32" s="226">
        <v>43383</v>
      </c>
      <c r="D32" s="223"/>
      <c r="E32" s="223"/>
      <c r="F32" s="224"/>
      <c r="G32" s="228">
        <f>C32</f>
        <v>43383</v>
      </c>
      <c r="H32" s="225"/>
      <c r="I32" s="225"/>
      <c r="J32" s="128"/>
      <c r="K32" s="128"/>
      <c r="L32" s="128"/>
      <c r="M32" s="128"/>
      <c r="N32" s="41"/>
      <c r="O32" s="41"/>
      <c r="P32" s="41"/>
      <c r="Q32" s="41"/>
      <c r="R32" s="41"/>
    </row>
  </sheetData>
  <sheetProtection/>
  <mergeCells count="65">
    <mergeCell ref="A26:B26"/>
    <mergeCell ref="C26:H26"/>
    <mergeCell ref="L21:O21"/>
    <mergeCell ref="E12:E13"/>
    <mergeCell ref="D6:G6"/>
    <mergeCell ref="G12:G13"/>
    <mergeCell ref="C1:J2"/>
    <mergeCell ref="C3:J4"/>
    <mergeCell ref="K3:M3"/>
    <mergeCell ref="A7:C7"/>
    <mergeCell ref="A5:O5"/>
    <mergeCell ref="N4:O4"/>
    <mergeCell ref="A6:C6"/>
    <mergeCell ref="A1:B4"/>
    <mergeCell ref="K1:O1"/>
    <mergeCell ref="L7:M7"/>
    <mergeCell ref="N3:O3"/>
    <mergeCell ref="L6:M6"/>
    <mergeCell ref="K2:O2"/>
    <mergeCell ref="D7:G7"/>
    <mergeCell ref="K4:M4"/>
    <mergeCell ref="C24:H24"/>
    <mergeCell ref="F12:F13"/>
    <mergeCell ref="A10:C10"/>
    <mergeCell ref="J12:K12"/>
    <mergeCell ref="I14:I18"/>
    <mergeCell ref="A9:C9"/>
    <mergeCell ref="B14:D18"/>
    <mergeCell ref="A21:K21"/>
    <mergeCell ref="K14:K18"/>
    <mergeCell ref="B19:D19"/>
    <mergeCell ref="L12:O12"/>
    <mergeCell ref="D10:G10"/>
    <mergeCell ref="H12:I12"/>
    <mergeCell ref="L9:M9"/>
    <mergeCell ref="D9:G9"/>
    <mergeCell ref="L11:M11"/>
    <mergeCell ref="A12:A13"/>
    <mergeCell ref="G14:G19"/>
    <mergeCell ref="A23:B23"/>
    <mergeCell ref="C23:H23"/>
    <mergeCell ref="A22:B22"/>
    <mergeCell ref="C22:H22"/>
    <mergeCell ref="A14:A18"/>
    <mergeCell ref="B12:D13"/>
    <mergeCell ref="D8:G8"/>
    <mergeCell ref="A8:C8"/>
    <mergeCell ref="A29:B29"/>
    <mergeCell ref="C31:F31"/>
    <mergeCell ref="A31:B31"/>
    <mergeCell ref="C28:F28"/>
    <mergeCell ref="A20:K20"/>
    <mergeCell ref="C30:F30"/>
    <mergeCell ref="G28:I28"/>
    <mergeCell ref="A24:B24"/>
    <mergeCell ref="A25:B25"/>
    <mergeCell ref="C25:H25"/>
    <mergeCell ref="C29:F29"/>
    <mergeCell ref="G29:I29"/>
    <mergeCell ref="C32:F32"/>
    <mergeCell ref="A32:B32"/>
    <mergeCell ref="G32:I32"/>
    <mergeCell ref="A30:B30"/>
    <mergeCell ref="G31:I31"/>
    <mergeCell ref="G30:I30"/>
  </mergeCells>
  <dataValidations count="1">
    <dataValidation type="list" allowBlank="1" showInputMessage="1" showErrorMessage="1" sqref="L13:M13 N13 O13">
      <formula1>$S$5:$S$16</formula1>
    </dataValidation>
  </dataValidations>
  <printOptions horizontalCentered="1" verticalCentered="1"/>
  <pageMargins left="0.15748031496062992" right="0.03937007874015748" top="0.15748031496062992" bottom="0.15748031496062992" header="0" footer="0"/>
  <pageSetup horizontalDpi="600" verticalDpi="600" orientation="landscape" paperSize="122" scale="54" r:id="rId4"/>
  <colBreaks count="1" manualBreakCount="1">
    <brk id="17" max="65535" man="1"/>
  </colBreaks>
  <drawing r:id="rId3"/>
  <legacyDrawing r:id="rId2"/>
</worksheet>
</file>

<file path=xl/worksheets/sheet2.xml><?xml version="1.0" encoding="utf-8"?>
<worksheet xmlns="http://schemas.openxmlformats.org/spreadsheetml/2006/main" xmlns:r="http://schemas.openxmlformats.org/officeDocument/2006/relationships">
  <dimension ref="A1:AC95"/>
  <sheetViews>
    <sheetView zoomScaleSheetLayoutView="100" zoomScalePageLayoutView="0" workbookViewId="0" topLeftCell="C75">
      <selection activeCell="F83" sqref="F83"/>
    </sheetView>
  </sheetViews>
  <sheetFormatPr defaultColWidth="11.421875" defaultRowHeight="12.75"/>
  <cols>
    <col min="1" max="1" width="34.28125" style="1" customWidth="1"/>
    <col min="2" max="2" width="13.57421875" style="1" customWidth="1"/>
    <col min="3" max="3" width="13.7109375" style="10" customWidth="1"/>
    <col min="4" max="4" width="14.421875" style="11" customWidth="1"/>
    <col min="5" max="5" width="15.28125" style="12" customWidth="1"/>
    <col min="6" max="6" width="17.7109375" style="11" customWidth="1"/>
    <col min="7" max="7" width="5.7109375" style="4" customWidth="1"/>
    <col min="8" max="8" width="7.00390625" style="4" customWidth="1"/>
    <col min="9" max="9" width="6.7109375" style="4" customWidth="1"/>
    <col min="10" max="17" width="5.7109375" style="4" customWidth="1"/>
    <col min="18" max="18" width="6.28125" style="4" customWidth="1"/>
    <col min="19" max="28" width="11.421875" style="1" hidden="1" customWidth="1"/>
    <col min="29" max="16384" width="11.421875" style="1" customWidth="1"/>
  </cols>
  <sheetData>
    <row r="1" spans="1:18" ht="34.5" customHeight="1">
      <c r="A1" s="389"/>
      <c r="B1" s="358" t="s">
        <v>14</v>
      </c>
      <c r="C1" s="359"/>
      <c r="D1" s="359"/>
      <c r="E1" s="359"/>
      <c r="F1" s="359"/>
      <c r="G1" s="359"/>
      <c r="H1" s="359"/>
      <c r="I1" s="359"/>
      <c r="J1" s="359"/>
      <c r="K1" s="375" t="s">
        <v>65</v>
      </c>
      <c r="L1" s="376"/>
      <c r="M1" s="376"/>
      <c r="N1" s="376"/>
      <c r="O1" s="376"/>
      <c r="P1" s="376"/>
      <c r="Q1" s="376"/>
      <c r="R1" s="377"/>
    </row>
    <row r="2" spans="1:18" ht="25.5" customHeight="1">
      <c r="A2" s="390"/>
      <c r="B2" s="360"/>
      <c r="C2" s="361"/>
      <c r="D2" s="361"/>
      <c r="E2" s="361"/>
      <c r="F2" s="361"/>
      <c r="G2" s="361"/>
      <c r="H2" s="361"/>
      <c r="I2" s="361"/>
      <c r="J2" s="361"/>
      <c r="K2" s="378" t="s">
        <v>52</v>
      </c>
      <c r="L2" s="379"/>
      <c r="M2" s="379"/>
      <c r="N2" s="379"/>
      <c r="O2" s="379"/>
      <c r="P2" s="379"/>
      <c r="Q2" s="379"/>
      <c r="R2" s="380"/>
    </row>
    <row r="3" spans="1:18" ht="33" customHeight="1">
      <c r="A3" s="390"/>
      <c r="B3" s="362" t="s">
        <v>50</v>
      </c>
      <c r="C3" s="363"/>
      <c r="D3" s="363"/>
      <c r="E3" s="363"/>
      <c r="F3" s="363"/>
      <c r="G3" s="363"/>
      <c r="H3" s="363"/>
      <c r="I3" s="363"/>
      <c r="J3" s="364"/>
      <c r="K3" s="397" t="s">
        <v>53</v>
      </c>
      <c r="L3" s="397"/>
      <c r="M3" s="397"/>
      <c r="N3" s="397"/>
      <c r="O3" s="350" t="s">
        <v>67</v>
      </c>
      <c r="P3" s="350"/>
      <c r="Q3" s="350"/>
      <c r="R3" s="351"/>
    </row>
    <row r="4" spans="1:18" ht="21.75" customHeight="1" thickBot="1">
      <c r="A4" s="390"/>
      <c r="B4" s="365"/>
      <c r="C4" s="366"/>
      <c r="D4" s="366"/>
      <c r="E4" s="366"/>
      <c r="F4" s="366"/>
      <c r="G4" s="366"/>
      <c r="H4" s="366"/>
      <c r="I4" s="366"/>
      <c r="J4" s="367"/>
      <c r="K4" s="383" t="str">
        <f>+'POA H.A.'!K4</f>
        <v>Versión 0</v>
      </c>
      <c r="L4" s="384"/>
      <c r="M4" s="384"/>
      <c r="N4" s="385"/>
      <c r="O4" s="386">
        <f>+'POA H.A.'!N4</f>
        <v>42999</v>
      </c>
      <c r="P4" s="387"/>
      <c r="Q4" s="387"/>
      <c r="R4" s="388"/>
    </row>
    <row r="5" spans="1:18" ht="12.75" customHeight="1">
      <c r="A5" s="352" t="s">
        <v>54</v>
      </c>
      <c r="B5" s="353"/>
      <c r="C5" s="353"/>
      <c r="D5" s="353"/>
      <c r="E5" s="353"/>
      <c r="F5" s="353"/>
      <c r="G5" s="353"/>
      <c r="H5" s="353"/>
      <c r="I5" s="353"/>
      <c r="J5" s="353"/>
      <c r="K5" s="353"/>
      <c r="L5" s="353"/>
      <c r="M5" s="353"/>
      <c r="N5" s="353"/>
      <c r="O5" s="353"/>
      <c r="P5" s="353"/>
      <c r="Q5" s="353"/>
      <c r="R5" s="354"/>
    </row>
    <row r="6" spans="1:18" ht="12.75" customHeight="1" thickBot="1">
      <c r="A6" s="355"/>
      <c r="B6" s="356"/>
      <c r="C6" s="356"/>
      <c r="D6" s="356"/>
      <c r="E6" s="356"/>
      <c r="F6" s="356"/>
      <c r="G6" s="356"/>
      <c r="H6" s="356"/>
      <c r="I6" s="356"/>
      <c r="J6" s="356"/>
      <c r="K6" s="356"/>
      <c r="L6" s="356"/>
      <c r="M6" s="356"/>
      <c r="N6" s="356"/>
      <c r="O6" s="356"/>
      <c r="P6" s="356"/>
      <c r="Q6" s="356"/>
      <c r="R6" s="357"/>
    </row>
    <row r="7" spans="1:18" ht="18" customHeight="1">
      <c r="A7" s="400" t="s">
        <v>174</v>
      </c>
      <c r="B7" s="400"/>
      <c r="C7" s="400"/>
      <c r="D7" s="400"/>
      <c r="E7" s="400"/>
      <c r="F7" s="400"/>
      <c r="G7" s="400"/>
      <c r="H7" s="400"/>
      <c r="I7" s="400"/>
      <c r="J7" s="400"/>
      <c r="K7" s="400"/>
      <c r="L7" s="400"/>
      <c r="M7" s="400"/>
      <c r="N7" s="400"/>
      <c r="O7" s="400"/>
      <c r="P7" s="400"/>
      <c r="Q7" s="400"/>
      <c r="R7" s="400"/>
    </row>
    <row r="8" spans="1:18" ht="13.5" thickBot="1">
      <c r="A8" s="400"/>
      <c r="B8" s="400"/>
      <c r="C8" s="400"/>
      <c r="D8" s="400"/>
      <c r="E8" s="400"/>
      <c r="F8" s="400"/>
      <c r="G8" s="400"/>
      <c r="H8" s="400"/>
      <c r="I8" s="400"/>
      <c r="J8" s="400"/>
      <c r="K8" s="400"/>
      <c r="L8" s="400"/>
      <c r="M8" s="400"/>
      <c r="N8" s="400"/>
      <c r="O8" s="400"/>
      <c r="P8" s="400"/>
      <c r="Q8" s="400"/>
      <c r="R8" s="400"/>
    </row>
    <row r="9" spans="1:18" s="46" customFormat="1" ht="18" customHeight="1">
      <c r="A9" s="368" t="s">
        <v>88</v>
      </c>
      <c r="B9" s="369"/>
      <c r="C9" s="369"/>
      <c r="D9" s="369"/>
      <c r="E9" s="369"/>
      <c r="F9" s="369"/>
      <c r="G9" s="47"/>
      <c r="H9" s="47"/>
      <c r="I9" s="47"/>
      <c r="J9" s="47"/>
      <c r="K9" s="47"/>
      <c r="L9" s="47"/>
      <c r="M9" s="47"/>
      <c r="N9" s="47"/>
      <c r="O9" s="47"/>
      <c r="P9" s="47"/>
      <c r="Q9" s="47"/>
      <c r="R9" s="48"/>
    </row>
    <row r="10" spans="1:18" ht="12.75" customHeight="1">
      <c r="A10" s="391" t="s">
        <v>85</v>
      </c>
      <c r="B10" s="392"/>
      <c r="C10" s="336" t="s">
        <v>84</v>
      </c>
      <c r="D10" s="336" t="s">
        <v>81</v>
      </c>
      <c r="E10" s="327" t="s">
        <v>17</v>
      </c>
      <c r="F10" s="327" t="s">
        <v>82</v>
      </c>
      <c r="G10" s="49"/>
      <c r="H10" s="49"/>
      <c r="I10" s="49"/>
      <c r="J10" s="49"/>
      <c r="K10" s="49"/>
      <c r="L10" s="49"/>
      <c r="M10" s="49"/>
      <c r="N10" s="49"/>
      <c r="O10" s="49"/>
      <c r="P10" s="49"/>
      <c r="Q10" s="49"/>
      <c r="R10" s="94"/>
    </row>
    <row r="11" spans="1:18" ht="12.75">
      <c r="A11" s="334"/>
      <c r="B11" s="393"/>
      <c r="C11" s="336"/>
      <c r="D11" s="336"/>
      <c r="E11" s="327"/>
      <c r="F11" s="327"/>
      <c r="G11" s="50"/>
      <c r="H11" s="50"/>
      <c r="I11" s="50"/>
      <c r="J11" s="50"/>
      <c r="K11" s="50"/>
      <c r="L11" s="50"/>
      <c r="M11" s="50"/>
      <c r="N11" s="50"/>
      <c r="O11" s="50"/>
      <c r="P11" s="50"/>
      <c r="Q11" s="50"/>
      <c r="R11" s="95"/>
    </row>
    <row r="12" spans="1:18" ht="12.75">
      <c r="A12" s="321" t="s">
        <v>83</v>
      </c>
      <c r="B12" s="328"/>
      <c r="C12" s="51"/>
      <c r="D12" s="52"/>
      <c r="E12" s="53"/>
      <c r="F12" s="53"/>
      <c r="G12" s="50"/>
      <c r="H12" s="50"/>
      <c r="I12" s="50"/>
      <c r="J12" s="50"/>
      <c r="K12" s="50"/>
      <c r="L12" s="50"/>
      <c r="M12" s="50"/>
      <c r="N12" s="50"/>
      <c r="O12" s="50"/>
      <c r="P12" s="50"/>
      <c r="Q12" s="50"/>
      <c r="R12" s="95"/>
    </row>
    <row r="13" spans="1:18" ht="12.75">
      <c r="A13" s="321" t="s">
        <v>77</v>
      </c>
      <c r="B13" s="322"/>
      <c r="C13" s="54"/>
      <c r="D13" s="55"/>
      <c r="E13" s="54"/>
      <c r="F13" s="55"/>
      <c r="G13" s="56"/>
      <c r="H13" s="56"/>
      <c r="I13" s="56"/>
      <c r="J13" s="56"/>
      <c r="K13" s="56"/>
      <c r="L13" s="56"/>
      <c r="M13" s="56"/>
      <c r="N13" s="56"/>
      <c r="O13" s="56"/>
      <c r="P13" s="56"/>
      <c r="Q13" s="56"/>
      <c r="R13" s="96"/>
    </row>
    <row r="14" spans="1:18" ht="12.75">
      <c r="A14" s="321" t="s">
        <v>78</v>
      </c>
      <c r="B14" s="322"/>
      <c r="C14" s="54"/>
      <c r="D14" s="55"/>
      <c r="E14" s="54"/>
      <c r="F14" s="55"/>
      <c r="G14" s="56"/>
      <c r="H14" s="56"/>
      <c r="I14" s="56"/>
      <c r="J14" s="56"/>
      <c r="K14" s="56"/>
      <c r="L14" s="56"/>
      <c r="M14" s="56"/>
      <c r="N14" s="56"/>
      <c r="O14" s="56"/>
      <c r="P14" s="56"/>
      <c r="Q14" s="56"/>
      <c r="R14" s="96"/>
    </row>
    <row r="15" spans="1:18" ht="12.75">
      <c r="A15" s="321" t="s">
        <v>79</v>
      </c>
      <c r="B15" s="322"/>
      <c r="C15" s="54"/>
      <c r="D15" s="55"/>
      <c r="E15" s="54"/>
      <c r="F15" s="55"/>
      <c r="G15" s="56"/>
      <c r="H15" s="56"/>
      <c r="I15" s="56"/>
      <c r="J15" s="56"/>
      <c r="K15" s="56"/>
      <c r="L15" s="56"/>
      <c r="M15" s="56"/>
      <c r="N15" s="56"/>
      <c r="O15" s="56"/>
      <c r="P15" s="56"/>
      <c r="Q15" s="56"/>
      <c r="R15" s="96"/>
    </row>
    <row r="16" spans="1:18" ht="12.75">
      <c r="A16" s="321" t="s">
        <v>80</v>
      </c>
      <c r="B16" s="322"/>
      <c r="C16" s="54"/>
      <c r="D16" s="55"/>
      <c r="E16" s="54"/>
      <c r="F16" s="55"/>
      <c r="G16" s="56"/>
      <c r="H16" s="56"/>
      <c r="I16" s="56"/>
      <c r="J16" s="56"/>
      <c r="K16" s="56"/>
      <c r="L16" s="56"/>
      <c r="M16" s="56"/>
      <c r="N16" s="56"/>
      <c r="O16" s="56"/>
      <c r="P16" s="56"/>
      <c r="Q16" s="56"/>
      <c r="R16" s="96"/>
    </row>
    <row r="17" spans="1:18" ht="13.5" thickBot="1">
      <c r="A17" s="337" t="s">
        <v>29</v>
      </c>
      <c r="B17" s="338"/>
      <c r="C17" s="338"/>
      <c r="D17" s="338"/>
      <c r="E17" s="339"/>
      <c r="F17" s="65">
        <f>SUM(F12:F16)</f>
        <v>0</v>
      </c>
      <c r="G17" s="97"/>
      <c r="H17" s="97"/>
      <c r="I17" s="97"/>
      <c r="J17" s="97"/>
      <c r="K17" s="97"/>
      <c r="L17" s="97"/>
      <c r="M17" s="97"/>
      <c r="N17" s="97"/>
      <c r="O17" s="97"/>
      <c r="P17" s="97"/>
      <c r="Q17" s="97"/>
      <c r="R17" s="98"/>
    </row>
    <row r="18" spans="1:18" ht="18.75" customHeight="1">
      <c r="A18" s="370" t="s">
        <v>97</v>
      </c>
      <c r="B18" s="371"/>
      <c r="C18" s="371"/>
      <c r="D18" s="371"/>
      <c r="E18" s="371"/>
      <c r="F18" s="371"/>
      <c r="G18" s="57"/>
      <c r="H18" s="57"/>
      <c r="I18" s="57"/>
      <c r="J18" s="57"/>
      <c r="K18" s="57"/>
      <c r="L18" s="57"/>
      <c r="M18" s="57"/>
      <c r="N18" s="57"/>
      <c r="O18" s="57"/>
      <c r="P18" s="57"/>
      <c r="Q18" s="57"/>
      <c r="R18" s="58"/>
    </row>
    <row r="19" spans="1:18" s="6" customFormat="1" ht="11.25" customHeight="1">
      <c r="A19" s="345" t="s">
        <v>15</v>
      </c>
      <c r="B19" s="336" t="s">
        <v>16</v>
      </c>
      <c r="C19" s="327" t="s">
        <v>17</v>
      </c>
      <c r="D19" s="327" t="s">
        <v>18</v>
      </c>
      <c r="E19" s="336" t="s">
        <v>19</v>
      </c>
      <c r="F19" s="327" t="s">
        <v>20</v>
      </c>
      <c r="G19" s="372" t="s">
        <v>21</v>
      </c>
      <c r="H19" s="373"/>
      <c r="I19" s="373"/>
      <c r="J19" s="373"/>
      <c r="K19" s="373"/>
      <c r="L19" s="373"/>
      <c r="M19" s="373"/>
      <c r="N19" s="373"/>
      <c r="O19" s="373"/>
      <c r="P19" s="373"/>
      <c r="Q19" s="373"/>
      <c r="R19" s="374"/>
    </row>
    <row r="20" spans="1:18" s="7" customFormat="1" ht="16.5">
      <c r="A20" s="345"/>
      <c r="B20" s="336"/>
      <c r="C20" s="327"/>
      <c r="D20" s="327"/>
      <c r="E20" s="336"/>
      <c r="F20" s="327"/>
      <c r="G20" s="59" t="s">
        <v>22</v>
      </c>
      <c r="H20" s="59" t="s">
        <v>59</v>
      </c>
      <c r="I20" s="59" t="s">
        <v>23</v>
      </c>
      <c r="J20" s="59" t="s">
        <v>24</v>
      </c>
      <c r="K20" s="59" t="s">
        <v>25</v>
      </c>
      <c r="L20" s="59" t="s">
        <v>26</v>
      </c>
      <c r="M20" s="59" t="s">
        <v>27</v>
      </c>
      <c r="N20" s="59" t="s">
        <v>28</v>
      </c>
      <c r="O20" s="59" t="s">
        <v>55</v>
      </c>
      <c r="P20" s="59" t="s">
        <v>56</v>
      </c>
      <c r="Q20" s="59" t="s">
        <v>57</v>
      </c>
      <c r="R20" s="60" t="s">
        <v>58</v>
      </c>
    </row>
    <row r="21" spans="1:18" ht="12.75">
      <c r="A21" s="61" t="s">
        <v>216</v>
      </c>
      <c r="B21" s="51" t="s">
        <v>217</v>
      </c>
      <c r="C21" s="62">
        <v>1</v>
      </c>
      <c r="D21" s="55">
        <v>4592000</v>
      </c>
      <c r="E21" s="54">
        <v>1</v>
      </c>
      <c r="F21" s="197">
        <f>C21*D21*E21+(C21*D21*E21)*0.004</f>
        <v>4610368</v>
      </c>
      <c r="G21" s="63"/>
      <c r="H21" s="63"/>
      <c r="I21" s="63"/>
      <c r="J21" s="63"/>
      <c r="K21" s="63"/>
      <c r="L21" s="63"/>
      <c r="M21" s="63"/>
      <c r="N21" s="63"/>
      <c r="O21" s="193"/>
      <c r="P21" s="63"/>
      <c r="Q21" s="63"/>
      <c r="R21" s="64"/>
    </row>
    <row r="22" spans="1:18" ht="25.5">
      <c r="A22" s="206" t="s">
        <v>218</v>
      </c>
      <c r="B22" s="51" t="s">
        <v>217</v>
      </c>
      <c r="C22" s="62">
        <v>1</v>
      </c>
      <c r="D22" s="55">
        <v>4592000</v>
      </c>
      <c r="E22" s="54">
        <v>1.7151567</v>
      </c>
      <c r="F22" s="197">
        <f>C22*D22*E22+(C22*D22*E22)*0.004</f>
        <v>7907503.564665601</v>
      </c>
      <c r="G22" s="63"/>
      <c r="H22" s="63"/>
      <c r="I22" s="63"/>
      <c r="J22" s="63"/>
      <c r="K22" s="63"/>
      <c r="L22" s="63"/>
      <c r="M22" s="63"/>
      <c r="N22" s="63"/>
      <c r="O22" s="193"/>
      <c r="P22" s="63"/>
      <c r="Q22" s="63"/>
      <c r="R22" s="64"/>
    </row>
    <row r="23" spans="1:18" ht="12.75">
      <c r="A23" s="472" t="s">
        <v>227</v>
      </c>
      <c r="B23" s="473" t="s">
        <v>228</v>
      </c>
      <c r="C23" s="62">
        <v>1</v>
      </c>
      <c r="D23" s="55">
        <v>6249000</v>
      </c>
      <c r="E23" s="54">
        <v>2</v>
      </c>
      <c r="F23" s="55">
        <f>C23*D23*E23+(C23*D23*E23)*0.004</f>
        <v>12547992</v>
      </c>
      <c r="G23" s="63"/>
      <c r="H23" s="63"/>
      <c r="I23" s="63"/>
      <c r="J23" s="63"/>
      <c r="K23" s="63"/>
      <c r="L23" s="63"/>
      <c r="M23" s="63"/>
      <c r="N23" s="63"/>
      <c r="O23" s="63"/>
      <c r="P23" s="193"/>
      <c r="Q23" s="193"/>
      <c r="R23" s="64"/>
    </row>
    <row r="24" spans="1:29" ht="12.75">
      <c r="A24" s="61"/>
      <c r="B24" s="51"/>
      <c r="C24" s="62"/>
      <c r="D24" s="55"/>
      <c r="E24" s="54"/>
      <c r="F24" s="55"/>
      <c r="G24" s="63"/>
      <c r="H24" s="63"/>
      <c r="I24" s="63"/>
      <c r="J24" s="63"/>
      <c r="K24" s="63"/>
      <c r="L24" s="63"/>
      <c r="M24" s="63"/>
      <c r="N24" s="63"/>
      <c r="O24" s="63"/>
      <c r="P24" s="63"/>
      <c r="Q24" s="63"/>
      <c r="R24" s="64"/>
      <c r="AC24" s="207"/>
    </row>
    <row r="25" spans="1:18" ht="13.5" thickBot="1">
      <c r="A25" s="337" t="s">
        <v>29</v>
      </c>
      <c r="B25" s="338"/>
      <c r="C25" s="338"/>
      <c r="D25" s="338"/>
      <c r="E25" s="339"/>
      <c r="F25" s="65">
        <f>SUM(F21:F24)</f>
        <v>25065863.5646656</v>
      </c>
      <c r="G25" s="314"/>
      <c r="H25" s="315"/>
      <c r="I25" s="315"/>
      <c r="J25" s="315"/>
      <c r="K25" s="315"/>
      <c r="L25" s="315"/>
      <c r="M25" s="315"/>
      <c r="N25" s="315"/>
      <c r="O25" s="315"/>
      <c r="P25" s="315"/>
      <c r="Q25" s="315"/>
      <c r="R25" s="316"/>
    </row>
    <row r="26" spans="1:18" s="3" customFormat="1" ht="18" customHeight="1" thickBot="1">
      <c r="A26" s="370" t="s">
        <v>30</v>
      </c>
      <c r="B26" s="371"/>
      <c r="C26" s="371"/>
      <c r="D26" s="371"/>
      <c r="E26" s="371"/>
      <c r="F26" s="371"/>
      <c r="G26" s="66"/>
      <c r="H26" s="66"/>
      <c r="I26" s="66"/>
      <c r="J26" s="66"/>
      <c r="K26" s="66"/>
      <c r="L26" s="66"/>
      <c r="M26" s="66"/>
      <c r="N26" s="66"/>
      <c r="O26" s="66"/>
      <c r="P26" s="66"/>
      <c r="Q26" s="66"/>
      <c r="R26" s="67"/>
    </row>
    <row r="27" spans="1:18" s="8" customFormat="1" ht="16.5" customHeight="1">
      <c r="A27" s="341" t="s">
        <v>31</v>
      </c>
      <c r="B27" s="342"/>
      <c r="C27" s="310" t="s">
        <v>32</v>
      </c>
      <c r="D27" s="398" t="s">
        <v>17</v>
      </c>
      <c r="E27" s="306" t="s">
        <v>33</v>
      </c>
      <c r="F27" s="310" t="s">
        <v>20</v>
      </c>
      <c r="G27" s="372" t="s">
        <v>21</v>
      </c>
      <c r="H27" s="373"/>
      <c r="I27" s="373"/>
      <c r="J27" s="373"/>
      <c r="K27" s="373"/>
      <c r="L27" s="373"/>
      <c r="M27" s="373"/>
      <c r="N27" s="373"/>
      <c r="O27" s="373"/>
      <c r="P27" s="373"/>
      <c r="Q27" s="373"/>
      <c r="R27" s="374"/>
    </row>
    <row r="28" spans="1:18" s="6" customFormat="1" ht="14.25" customHeight="1">
      <c r="A28" s="343"/>
      <c r="B28" s="344"/>
      <c r="C28" s="246"/>
      <c r="D28" s="399"/>
      <c r="E28" s="305"/>
      <c r="F28" s="246"/>
      <c r="G28" s="59" t="s">
        <v>22</v>
      </c>
      <c r="H28" s="59" t="s">
        <v>59</v>
      </c>
      <c r="I28" s="59" t="s">
        <v>23</v>
      </c>
      <c r="J28" s="59" t="s">
        <v>24</v>
      </c>
      <c r="K28" s="59" t="s">
        <v>25</v>
      </c>
      <c r="L28" s="59" t="s">
        <v>26</v>
      </c>
      <c r="M28" s="59" t="s">
        <v>27</v>
      </c>
      <c r="N28" s="59" t="s">
        <v>28</v>
      </c>
      <c r="O28" s="59" t="s">
        <v>55</v>
      </c>
      <c r="P28" s="59" t="s">
        <v>56</v>
      </c>
      <c r="Q28" s="59" t="s">
        <v>57</v>
      </c>
      <c r="R28" s="60" t="s">
        <v>58</v>
      </c>
    </row>
    <row r="29" spans="1:18" s="7" customFormat="1" ht="12.75" customHeight="1">
      <c r="A29" s="346" t="s">
        <v>189</v>
      </c>
      <c r="B29" s="347"/>
      <c r="C29" s="140" t="s">
        <v>190</v>
      </c>
      <c r="D29" s="140">
        <v>1</v>
      </c>
      <c r="E29" s="195">
        <v>37349639</v>
      </c>
      <c r="F29" s="203">
        <f>E29</f>
        <v>37349639</v>
      </c>
      <c r="G29" s="59"/>
      <c r="H29" s="59"/>
      <c r="I29" s="194"/>
      <c r="J29" s="194"/>
      <c r="K29" s="59"/>
      <c r="L29" s="59"/>
      <c r="M29" s="59"/>
      <c r="N29" s="59"/>
      <c r="O29" s="59"/>
      <c r="P29" s="59"/>
      <c r="Q29" s="59"/>
      <c r="R29" s="60"/>
    </row>
    <row r="30" spans="1:18" s="7" customFormat="1" ht="21.75" customHeight="1">
      <c r="A30" s="325" t="s">
        <v>219</v>
      </c>
      <c r="B30" s="326"/>
      <c r="C30" s="140" t="s">
        <v>190</v>
      </c>
      <c r="D30" s="140">
        <v>1</v>
      </c>
      <c r="E30" s="141">
        <v>6005892</v>
      </c>
      <c r="F30" s="203">
        <f>E30</f>
        <v>6005892</v>
      </c>
      <c r="G30" s="59"/>
      <c r="H30" s="59"/>
      <c r="I30" s="59"/>
      <c r="J30" s="59"/>
      <c r="K30" s="59"/>
      <c r="L30" s="59"/>
      <c r="M30" s="59"/>
      <c r="N30" s="59"/>
      <c r="O30" s="215"/>
      <c r="P30" s="215"/>
      <c r="Q30" s="59"/>
      <c r="R30" s="60"/>
    </row>
    <row r="31" spans="1:18" s="7" customFormat="1" ht="12.75" customHeight="1">
      <c r="A31" s="394"/>
      <c r="B31" s="395"/>
      <c r="C31" s="152"/>
      <c r="D31" s="152"/>
      <c r="E31" s="143"/>
      <c r="F31" s="55"/>
      <c r="G31" s="59"/>
      <c r="H31" s="59"/>
      <c r="I31" s="59"/>
      <c r="J31" s="59"/>
      <c r="K31" s="59"/>
      <c r="L31" s="59"/>
      <c r="M31" s="59"/>
      <c r="N31" s="59"/>
      <c r="O31" s="59"/>
      <c r="P31" s="59"/>
      <c r="Q31" s="59"/>
      <c r="R31" s="60"/>
    </row>
    <row r="32" spans="1:18" s="7" customFormat="1" ht="12.75" customHeight="1">
      <c r="A32" s="144"/>
      <c r="B32" s="145"/>
      <c r="C32" s="152"/>
      <c r="D32" s="152"/>
      <c r="E32" s="143"/>
      <c r="F32" s="55"/>
      <c r="G32" s="59"/>
      <c r="H32" s="59"/>
      <c r="I32" s="59"/>
      <c r="J32" s="59"/>
      <c r="K32" s="59"/>
      <c r="L32" s="59"/>
      <c r="M32" s="59"/>
      <c r="N32" s="59"/>
      <c r="O32" s="59"/>
      <c r="P32" s="59"/>
      <c r="Q32" s="59"/>
      <c r="R32" s="60"/>
    </row>
    <row r="33" spans="1:18" ht="12.75" customHeight="1" thickBot="1">
      <c r="A33" s="337" t="s">
        <v>29</v>
      </c>
      <c r="B33" s="338"/>
      <c r="C33" s="338"/>
      <c r="D33" s="338"/>
      <c r="E33" s="339"/>
      <c r="F33" s="65">
        <f>SUM(F29:F32)</f>
        <v>43355531</v>
      </c>
      <c r="G33" s="68"/>
      <c r="H33" s="69"/>
      <c r="I33" s="69"/>
      <c r="J33" s="69"/>
      <c r="K33" s="69"/>
      <c r="L33" s="69"/>
      <c r="M33" s="70"/>
      <c r="N33" s="71"/>
      <c r="O33" s="71"/>
      <c r="P33" s="71"/>
      <c r="Q33" s="71"/>
      <c r="R33" s="72"/>
    </row>
    <row r="34" spans="1:18" s="3" customFormat="1" ht="18.75" customHeight="1" thickBot="1">
      <c r="A34" s="381" t="s">
        <v>34</v>
      </c>
      <c r="B34" s="382"/>
      <c r="C34" s="382"/>
      <c r="D34" s="382"/>
      <c r="E34" s="382"/>
      <c r="F34" s="382"/>
      <c r="G34" s="314"/>
      <c r="H34" s="315"/>
      <c r="I34" s="315"/>
      <c r="J34" s="315"/>
      <c r="K34" s="315"/>
      <c r="L34" s="315"/>
      <c r="M34" s="315"/>
      <c r="N34" s="66"/>
      <c r="O34" s="66"/>
      <c r="P34" s="66"/>
      <c r="Q34" s="66"/>
      <c r="R34" s="67"/>
    </row>
    <row r="35" spans="1:18" s="3" customFormat="1" ht="12.75">
      <c r="A35" s="73"/>
      <c r="B35" s="74"/>
      <c r="C35" s="75"/>
      <c r="D35" s="76"/>
      <c r="E35" s="77"/>
      <c r="F35" s="76"/>
      <c r="G35" s="78"/>
      <c r="H35" s="78"/>
      <c r="I35" s="78"/>
      <c r="J35" s="78"/>
      <c r="K35" s="78"/>
      <c r="L35" s="78"/>
      <c r="M35" s="78"/>
      <c r="N35" s="78"/>
      <c r="O35" s="78"/>
      <c r="P35" s="78"/>
      <c r="Q35" s="78"/>
      <c r="R35" s="79"/>
    </row>
    <row r="36" spans="1:18" s="6" customFormat="1" ht="15.75" customHeight="1">
      <c r="A36" s="341" t="s">
        <v>31</v>
      </c>
      <c r="B36" s="342"/>
      <c r="C36" s="310" t="s">
        <v>32</v>
      </c>
      <c r="D36" s="398" t="s">
        <v>17</v>
      </c>
      <c r="E36" s="306" t="s">
        <v>33</v>
      </c>
      <c r="F36" s="310" t="s">
        <v>20</v>
      </c>
      <c r="G36" s="372" t="s">
        <v>21</v>
      </c>
      <c r="H36" s="373"/>
      <c r="I36" s="373"/>
      <c r="J36" s="373"/>
      <c r="K36" s="373"/>
      <c r="L36" s="373"/>
      <c r="M36" s="373"/>
      <c r="N36" s="373"/>
      <c r="O36" s="373"/>
      <c r="P36" s="373"/>
      <c r="Q36" s="373"/>
      <c r="R36" s="374"/>
    </row>
    <row r="37" spans="1:18" s="7" customFormat="1" ht="13.5" customHeight="1">
      <c r="A37" s="343"/>
      <c r="B37" s="344"/>
      <c r="C37" s="246"/>
      <c r="D37" s="399"/>
      <c r="E37" s="305"/>
      <c r="F37" s="246"/>
      <c r="G37" s="59" t="s">
        <v>22</v>
      </c>
      <c r="H37" s="59" t="s">
        <v>59</v>
      </c>
      <c r="I37" s="59" t="s">
        <v>23</v>
      </c>
      <c r="J37" s="59" t="s">
        <v>24</v>
      </c>
      <c r="K37" s="59" t="s">
        <v>25</v>
      </c>
      <c r="L37" s="59" t="s">
        <v>26</v>
      </c>
      <c r="M37" s="59" t="s">
        <v>27</v>
      </c>
      <c r="N37" s="59" t="s">
        <v>28</v>
      </c>
      <c r="O37" s="59" t="s">
        <v>55</v>
      </c>
      <c r="P37" s="59" t="s">
        <v>56</v>
      </c>
      <c r="Q37" s="59" t="s">
        <v>57</v>
      </c>
      <c r="R37" s="60" t="s">
        <v>58</v>
      </c>
    </row>
    <row r="38" spans="1:18" ht="12.75">
      <c r="A38" s="322"/>
      <c r="B38" s="328"/>
      <c r="C38" s="62"/>
      <c r="D38" s="55"/>
      <c r="E38" s="54"/>
      <c r="F38" s="55"/>
      <c r="G38" s="63"/>
      <c r="H38" s="63"/>
      <c r="I38" s="63"/>
      <c r="J38" s="63"/>
      <c r="K38" s="63"/>
      <c r="L38" s="63"/>
      <c r="M38" s="63"/>
      <c r="N38" s="63"/>
      <c r="O38" s="63"/>
      <c r="P38" s="63"/>
      <c r="Q38" s="63"/>
      <c r="R38" s="64"/>
    </row>
    <row r="39" spans="1:18" ht="12.75">
      <c r="A39" s="322"/>
      <c r="B39" s="328"/>
      <c r="C39" s="62"/>
      <c r="D39" s="55"/>
      <c r="E39" s="54"/>
      <c r="F39" s="55"/>
      <c r="G39" s="63"/>
      <c r="H39" s="63"/>
      <c r="I39" s="63"/>
      <c r="J39" s="63"/>
      <c r="K39" s="63"/>
      <c r="L39" s="63"/>
      <c r="M39" s="63"/>
      <c r="N39" s="63"/>
      <c r="O39" s="63"/>
      <c r="P39" s="63"/>
      <c r="Q39" s="63"/>
      <c r="R39" s="64"/>
    </row>
    <row r="40" spans="1:18" ht="12.75">
      <c r="A40" s="322"/>
      <c r="B40" s="328"/>
      <c r="C40" s="62"/>
      <c r="D40" s="55"/>
      <c r="E40" s="54"/>
      <c r="F40" s="55"/>
      <c r="G40" s="63"/>
      <c r="H40" s="63"/>
      <c r="I40" s="63"/>
      <c r="J40" s="63"/>
      <c r="K40" s="63"/>
      <c r="L40" s="63"/>
      <c r="M40" s="63"/>
      <c r="N40" s="63"/>
      <c r="O40" s="63"/>
      <c r="P40" s="63"/>
      <c r="Q40" s="63"/>
      <c r="R40" s="64"/>
    </row>
    <row r="41" spans="1:18" ht="12.75">
      <c r="A41" s="322"/>
      <c r="B41" s="328"/>
      <c r="C41" s="62"/>
      <c r="D41" s="55"/>
      <c r="E41" s="54"/>
      <c r="F41" s="55"/>
      <c r="G41" s="63"/>
      <c r="H41" s="63"/>
      <c r="I41" s="63"/>
      <c r="J41" s="63"/>
      <c r="K41" s="63"/>
      <c r="L41" s="63"/>
      <c r="M41" s="63"/>
      <c r="N41" s="63"/>
      <c r="O41" s="63"/>
      <c r="P41" s="63"/>
      <c r="Q41" s="63"/>
      <c r="R41" s="64"/>
    </row>
    <row r="42" spans="1:18" ht="13.5" thickBot="1">
      <c r="A42" s="337" t="s">
        <v>29</v>
      </c>
      <c r="B42" s="338"/>
      <c r="C42" s="338"/>
      <c r="D42" s="338"/>
      <c r="E42" s="339"/>
      <c r="F42" s="80">
        <f>SUM(F38:F41)</f>
        <v>0</v>
      </c>
      <c r="G42" s="298"/>
      <c r="H42" s="299"/>
      <c r="I42" s="299"/>
      <c r="J42" s="299"/>
      <c r="K42" s="299"/>
      <c r="L42" s="299"/>
      <c r="M42" s="299"/>
      <c r="N42" s="299"/>
      <c r="O42" s="299"/>
      <c r="P42" s="299"/>
      <c r="Q42" s="299"/>
      <c r="R42" s="396"/>
    </row>
    <row r="43" spans="1:18" ht="21" customHeight="1" thickBot="1">
      <c r="A43" s="81" t="s">
        <v>37</v>
      </c>
      <c r="B43" s="82"/>
      <c r="C43" s="83"/>
      <c r="D43" s="84"/>
      <c r="E43" s="85"/>
      <c r="F43" s="84"/>
      <c r="G43" s="66"/>
      <c r="H43" s="66"/>
      <c r="I43" s="66"/>
      <c r="J43" s="66"/>
      <c r="K43" s="66"/>
      <c r="L43" s="66"/>
      <c r="M43" s="66"/>
      <c r="N43" s="66"/>
      <c r="O43" s="66"/>
      <c r="P43" s="66"/>
      <c r="Q43" s="66"/>
      <c r="R43" s="67"/>
    </row>
    <row r="44" spans="1:18" s="6" customFormat="1" ht="16.5" customHeight="1">
      <c r="A44" s="332" t="s">
        <v>15</v>
      </c>
      <c r="B44" s="333"/>
      <c r="C44" s="336" t="s">
        <v>35</v>
      </c>
      <c r="D44" s="304" t="s">
        <v>17</v>
      </c>
      <c r="E44" s="306" t="s">
        <v>33</v>
      </c>
      <c r="F44" s="310" t="s">
        <v>20</v>
      </c>
      <c r="G44" s="311" t="s">
        <v>21</v>
      </c>
      <c r="H44" s="312"/>
      <c r="I44" s="312"/>
      <c r="J44" s="312"/>
      <c r="K44" s="312"/>
      <c r="L44" s="312"/>
      <c r="M44" s="312"/>
      <c r="N44" s="312"/>
      <c r="O44" s="312"/>
      <c r="P44" s="312"/>
      <c r="Q44" s="312"/>
      <c r="R44" s="313"/>
    </row>
    <row r="45" spans="1:18" s="7" customFormat="1" ht="13.5" customHeight="1">
      <c r="A45" s="334"/>
      <c r="B45" s="335"/>
      <c r="C45" s="336"/>
      <c r="D45" s="305"/>
      <c r="E45" s="305"/>
      <c r="F45" s="246"/>
      <c r="G45" s="59" t="s">
        <v>22</v>
      </c>
      <c r="H45" s="59" t="s">
        <v>59</v>
      </c>
      <c r="I45" s="59" t="s">
        <v>23</v>
      </c>
      <c r="J45" s="59" t="s">
        <v>24</v>
      </c>
      <c r="K45" s="59" t="s">
        <v>25</v>
      </c>
      <c r="L45" s="59" t="s">
        <v>26</v>
      </c>
      <c r="M45" s="59" t="s">
        <v>27</v>
      </c>
      <c r="N45" s="59" t="s">
        <v>28</v>
      </c>
      <c r="O45" s="59" t="s">
        <v>55</v>
      </c>
      <c r="P45" s="59" t="s">
        <v>56</v>
      </c>
      <c r="Q45" s="59" t="s">
        <v>57</v>
      </c>
      <c r="R45" s="60" t="s">
        <v>58</v>
      </c>
    </row>
    <row r="46" spans="1:18" ht="12.75">
      <c r="A46" s="334"/>
      <c r="B46" s="335"/>
      <c r="C46" s="62"/>
      <c r="D46" s="55"/>
      <c r="E46" s="54"/>
      <c r="F46" s="55"/>
      <c r="G46" s="63"/>
      <c r="H46" s="63"/>
      <c r="I46" s="63"/>
      <c r="J46" s="63"/>
      <c r="K46" s="63"/>
      <c r="L46" s="63"/>
      <c r="M46" s="63"/>
      <c r="N46" s="63"/>
      <c r="O46" s="63"/>
      <c r="P46" s="63"/>
      <c r="Q46" s="63"/>
      <c r="R46" s="64"/>
    </row>
    <row r="47" spans="1:18" ht="12.75">
      <c r="A47" s="348"/>
      <c r="B47" s="349"/>
      <c r="C47" s="62"/>
      <c r="D47" s="55"/>
      <c r="E47" s="54"/>
      <c r="F47" s="55"/>
      <c r="G47" s="63"/>
      <c r="H47" s="63"/>
      <c r="I47" s="63"/>
      <c r="J47" s="63"/>
      <c r="K47" s="63"/>
      <c r="L47" s="63"/>
      <c r="M47" s="63"/>
      <c r="N47" s="63"/>
      <c r="O47" s="63"/>
      <c r="P47" s="63"/>
      <c r="Q47" s="63"/>
      <c r="R47" s="64"/>
    </row>
    <row r="48" spans="1:18" ht="12.75">
      <c r="A48" s="348"/>
      <c r="B48" s="349"/>
      <c r="C48" s="62"/>
      <c r="D48" s="55"/>
      <c r="E48" s="54"/>
      <c r="F48" s="55"/>
      <c r="G48" s="63"/>
      <c r="H48" s="63"/>
      <c r="I48" s="63"/>
      <c r="J48" s="63"/>
      <c r="K48" s="63"/>
      <c r="L48" s="63"/>
      <c r="M48" s="63"/>
      <c r="N48" s="63"/>
      <c r="O48" s="63"/>
      <c r="P48" s="63"/>
      <c r="Q48" s="63"/>
      <c r="R48" s="64"/>
    </row>
    <row r="49" spans="1:18" ht="12.75">
      <c r="A49" s="86"/>
      <c r="B49" s="87"/>
      <c r="C49" s="62"/>
      <c r="D49" s="55"/>
      <c r="E49" s="54"/>
      <c r="F49" s="55"/>
      <c r="G49" s="63"/>
      <c r="H49" s="63"/>
      <c r="I49" s="63"/>
      <c r="J49" s="63"/>
      <c r="K49" s="63"/>
      <c r="L49" s="63"/>
      <c r="M49" s="63"/>
      <c r="N49" s="63"/>
      <c r="O49" s="63"/>
      <c r="P49" s="63"/>
      <c r="Q49" s="63"/>
      <c r="R49" s="64"/>
    </row>
    <row r="50" spans="1:18" ht="13.5" thickBot="1">
      <c r="A50" s="337" t="s">
        <v>29</v>
      </c>
      <c r="B50" s="338"/>
      <c r="C50" s="338"/>
      <c r="D50" s="338"/>
      <c r="E50" s="339"/>
      <c r="F50" s="80">
        <f>SUM(F46:F49)</f>
        <v>0</v>
      </c>
      <c r="G50" s="314"/>
      <c r="H50" s="315"/>
      <c r="I50" s="315"/>
      <c r="J50" s="315"/>
      <c r="K50" s="315"/>
      <c r="L50" s="315"/>
      <c r="M50" s="315"/>
      <c r="N50" s="315"/>
      <c r="O50" s="315"/>
      <c r="P50" s="315"/>
      <c r="Q50" s="315"/>
      <c r="R50" s="316"/>
    </row>
    <row r="51" spans="1:18" ht="21.75" customHeight="1" thickBot="1">
      <c r="A51" s="81" t="s">
        <v>38</v>
      </c>
      <c r="B51" s="82"/>
      <c r="C51" s="83"/>
      <c r="D51" s="84"/>
      <c r="E51" s="85"/>
      <c r="F51" s="84"/>
      <c r="G51" s="66"/>
      <c r="H51" s="66"/>
      <c r="I51" s="66"/>
      <c r="J51" s="66"/>
      <c r="K51" s="66"/>
      <c r="L51" s="66"/>
      <c r="M51" s="66"/>
      <c r="N51" s="66"/>
      <c r="O51" s="66"/>
      <c r="P51" s="66"/>
      <c r="Q51" s="66"/>
      <c r="R51" s="67"/>
    </row>
    <row r="52" spans="1:18" s="6" customFormat="1" ht="12.75" customHeight="1">
      <c r="A52" s="345" t="s">
        <v>15</v>
      </c>
      <c r="B52" s="336" t="s">
        <v>39</v>
      </c>
      <c r="C52" s="401" t="s">
        <v>40</v>
      </c>
      <c r="D52" s="403" t="s">
        <v>41</v>
      </c>
      <c r="E52" s="336" t="s">
        <v>42</v>
      </c>
      <c r="F52" s="310" t="s">
        <v>20</v>
      </c>
      <c r="G52" s="311" t="s">
        <v>21</v>
      </c>
      <c r="H52" s="312"/>
      <c r="I52" s="312"/>
      <c r="J52" s="312"/>
      <c r="K52" s="312"/>
      <c r="L52" s="312"/>
      <c r="M52" s="312"/>
      <c r="N52" s="312"/>
      <c r="O52" s="312"/>
      <c r="P52" s="312"/>
      <c r="Q52" s="312"/>
      <c r="R52" s="313"/>
    </row>
    <row r="53" spans="1:18" s="7" customFormat="1" ht="13.5" customHeight="1">
      <c r="A53" s="345"/>
      <c r="B53" s="336"/>
      <c r="C53" s="402"/>
      <c r="D53" s="403"/>
      <c r="E53" s="336"/>
      <c r="F53" s="246"/>
      <c r="G53" s="59" t="s">
        <v>22</v>
      </c>
      <c r="H53" s="59" t="s">
        <v>59</v>
      </c>
      <c r="I53" s="59" t="s">
        <v>23</v>
      </c>
      <c r="J53" s="59" t="s">
        <v>24</v>
      </c>
      <c r="K53" s="59" t="s">
        <v>25</v>
      </c>
      <c r="L53" s="59" t="s">
        <v>26</v>
      </c>
      <c r="M53" s="59" t="s">
        <v>27</v>
      </c>
      <c r="N53" s="59" t="s">
        <v>28</v>
      </c>
      <c r="O53" s="59" t="s">
        <v>55</v>
      </c>
      <c r="P53" s="59" t="s">
        <v>56</v>
      </c>
      <c r="Q53" s="59" t="s">
        <v>57</v>
      </c>
      <c r="R53" s="60" t="s">
        <v>58</v>
      </c>
    </row>
    <row r="54" spans="1:18" ht="12.75">
      <c r="A54" s="61"/>
      <c r="B54" s="54"/>
      <c r="C54" s="62"/>
      <c r="D54" s="55"/>
      <c r="E54" s="54"/>
      <c r="F54" s="55"/>
      <c r="G54" s="63"/>
      <c r="H54" s="63"/>
      <c r="I54" s="63"/>
      <c r="J54" s="63"/>
      <c r="K54" s="63"/>
      <c r="L54" s="63"/>
      <c r="M54" s="63"/>
      <c r="N54" s="63"/>
      <c r="O54" s="63"/>
      <c r="P54" s="63"/>
      <c r="Q54" s="63"/>
      <c r="R54" s="64"/>
    </row>
    <row r="55" spans="1:18" ht="12.75">
      <c r="A55" s="61"/>
      <c r="B55" s="54"/>
      <c r="C55" s="62"/>
      <c r="D55" s="55"/>
      <c r="E55" s="54"/>
      <c r="F55" s="55"/>
      <c r="G55" s="63"/>
      <c r="H55" s="63"/>
      <c r="I55" s="63"/>
      <c r="J55" s="63"/>
      <c r="K55" s="63"/>
      <c r="L55" s="63"/>
      <c r="M55" s="63"/>
      <c r="N55" s="63"/>
      <c r="O55" s="63"/>
      <c r="P55" s="63"/>
      <c r="Q55" s="63"/>
      <c r="R55" s="64"/>
    </row>
    <row r="56" spans="1:18" ht="12.75">
      <c r="A56" s="61"/>
      <c r="B56" s="54"/>
      <c r="C56" s="62"/>
      <c r="D56" s="55"/>
      <c r="E56" s="54"/>
      <c r="F56" s="55"/>
      <c r="G56" s="63"/>
      <c r="H56" s="63"/>
      <c r="I56" s="63"/>
      <c r="J56" s="63"/>
      <c r="K56" s="63"/>
      <c r="L56" s="63"/>
      <c r="M56" s="63"/>
      <c r="N56" s="63"/>
      <c r="O56" s="63"/>
      <c r="P56" s="63"/>
      <c r="Q56" s="63"/>
      <c r="R56" s="64"/>
    </row>
    <row r="57" spans="1:18" ht="12.75">
      <c r="A57" s="61"/>
      <c r="B57" s="54"/>
      <c r="C57" s="62"/>
      <c r="D57" s="55"/>
      <c r="E57" s="54"/>
      <c r="F57" s="55"/>
      <c r="G57" s="63"/>
      <c r="H57" s="63"/>
      <c r="I57" s="63"/>
      <c r="J57" s="63"/>
      <c r="K57" s="63"/>
      <c r="L57" s="63"/>
      <c r="M57" s="63"/>
      <c r="N57" s="63"/>
      <c r="O57" s="63"/>
      <c r="P57" s="63"/>
      <c r="Q57" s="63"/>
      <c r="R57" s="64"/>
    </row>
    <row r="58" spans="1:18" ht="13.5" thickBot="1">
      <c r="A58" s="337" t="s">
        <v>29</v>
      </c>
      <c r="B58" s="338"/>
      <c r="C58" s="338"/>
      <c r="D58" s="338"/>
      <c r="E58" s="339"/>
      <c r="F58" s="88">
        <f>SUM(F54:F57)</f>
        <v>0</v>
      </c>
      <c r="G58" s="314"/>
      <c r="H58" s="315"/>
      <c r="I58" s="315"/>
      <c r="J58" s="315"/>
      <c r="K58" s="315"/>
      <c r="L58" s="315"/>
      <c r="M58" s="315"/>
      <c r="N58" s="315"/>
      <c r="O58" s="315"/>
      <c r="P58" s="315"/>
      <c r="Q58" s="315"/>
      <c r="R58" s="316"/>
    </row>
    <row r="59" spans="1:18" ht="22.5" customHeight="1" thickBot="1">
      <c r="A59" s="81" t="s">
        <v>43</v>
      </c>
      <c r="B59" s="82"/>
      <c r="C59" s="83"/>
      <c r="D59" s="84"/>
      <c r="E59" s="85"/>
      <c r="F59" s="84"/>
      <c r="G59" s="66"/>
      <c r="H59" s="66"/>
      <c r="I59" s="66"/>
      <c r="J59" s="66"/>
      <c r="K59" s="66"/>
      <c r="L59" s="66"/>
      <c r="M59" s="66"/>
      <c r="N59" s="66"/>
      <c r="O59" s="66"/>
      <c r="P59" s="66"/>
      <c r="Q59" s="66"/>
      <c r="R59" s="67"/>
    </row>
    <row r="60" spans="1:18" s="6" customFormat="1" ht="12.75" customHeight="1">
      <c r="A60" s="332" t="s">
        <v>15</v>
      </c>
      <c r="B60" s="404"/>
      <c r="C60" s="404"/>
      <c r="D60" s="333"/>
      <c r="E60" s="336" t="s">
        <v>39</v>
      </c>
      <c r="F60" s="327" t="s">
        <v>36</v>
      </c>
      <c r="G60" s="311" t="s">
        <v>21</v>
      </c>
      <c r="H60" s="312"/>
      <c r="I60" s="312"/>
      <c r="J60" s="312"/>
      <c r="K60" s="312"/>
      <c r="L60" s="312"/>
      <c r="M60" s="312"/>
      <c r="N60" s="312"/>
      <c r="O60" s="312"/>
      <c r="P60" s="312"/>
      <c r="Q60" s="312"/>
      <c r="R60" s="313"/>
    </row>
    <row r="61" spans="1:18" s="7" customFormat="1" ht="13.5" customHeight="1">
      <c r="A61" s="334"/>
      <c r="B61" s="393"/>
      <c r="C61" s="393"/>
      <c r="D61" s="335"/>
      <c r="E61" s="336"/>
      <c r="F61" s="327"/>
      <c r="G61" s="59" t="s">
        <v>22</v>
      </c>
      <c r="H61" s="59" t="s">
        <v>59</v>
      </c>
      <c r="I61" s="59" t="s">
        <v>23</v>
      </c>
      <c r="J61" s="59" t="s">
        <v>24</v>
      </c>
      <c r="K61" s="59" t="s">
        <v>25</v>
      </c>
      <c r="L61" s="59" t="s">
        <v>26</v>
      </c>
      <c r="M61" s="59" t="s">
        <v>27</v>
      </c>
      <c r="N61" s="59" t="s">
        <v>28</v>
      </c>
      <c r="O61" s="59" t="s">
        <v>55</v>
      </c>
      <c r="P61" s="59" t="s">
        <v>56</v>
      </c>
      <c r="Q61" s="59" t="s">
        <v>57</v>
      </c>
      <c r="R61" s="60" t="s">
        <v>58</v>
      </c>
    </row>
    <row r="62" spans="1:18" ht="12.75" customHeight="1">
      <c r="A62" s="321"/>
      <c r="B62" s="322"/>
      <c r="C62" s="322"/>
      <c r="D62" s="328"/>
      <c r="E62" s="54"/>
      <c r="F62" s="55"/>
      <c r="G62" s="63"/>
      <c r="H62" s="63"/>
      <c r="I62" s="63"/>
      <c r="J62" s="63"/>
      <c r="K62" s="63"/>
      <c r="L62" s="63"/>
      <c r="M62" s="63"/>
      <c r="N62" s="63"/>
      <c r="O62" s="63"/>
      <c r="P62" s="63"/>
      <c r="Q62" s="63"/>
      <c r="R62" s="64"/>
    </row>
    <row r="63" spans="1:18" ht="12.75" customHeight="1">
      <c r="A63" s="321"/>
      <c r="B63" s="322"/>
      <c r="C63" s="322"/>
      <c r="D63" s="328"/>
      <c r="E63" s="54"/>
      <c r="F63" s="55"/>
      <c r="G63" s="63"/>
      <c r="H63" s="63"/>
      <c r="I63" s="63"/>
      <c r="J63" s="63"/>
      <c r="K63" s="63"/>
      <c r="L63" s="63"/>
      <c r="M63" s="63"/>
      <c r="N63" s="63"/>
      <c r="O63" s="63"/>
      <c r="P63" s="63"/>
      <c r="Q63" s="63"/>
      <c r="R63" s="64"/>
    </row>
    <row r="64" spans="1:18" ht="12.75">
      <c r="A64" s="321"/>
      <c r="B64" s="322"/>
      <c r="C64" s="322"/>
      <c r="D64" s="328"/>
      <c r="E64" s="54"/>
      <c r="F64" s="55"/>
      <c r="G64" s="63"/>
      <c r="H64" s="63"/>
      <c r="I64" s="63"/>
      <c r="J64" s="63"/>
      <c r="K64" s="63"/>
      <c r="L64" s="63"/>
      <c r="M64" s="63"/>
      <c r="N64" s="63"/>
      <c r="O64" s="63"/>
      <c r="P64" s="63"/>
      <c r="Q64" s="63"/>
      <c r="R64" s="64"/>
    </row>
    <row r="65" spans="1:18" ht="12.75">
      <c r="A65" s="321"/>
      <c r="B65" s="322"/>
      <c r="C65" s="322"/>
      <c r="D65" s="328"/>
      <c r="E65" s="54"/>
      <c r="F65" s="55"/>
      <c r="G65" s="63"/>
      <c r="H65" s="63"/>
      <c r="I65" s="63"/>
      <c r="J65" s="63"/>
      <c r="K65" s="63"/>
      <c r="L65" s="63"/>
      <c r="M65" s="63"/>
      <c r="N65" s="63"/>
      <c r="O65" s="63"/>
      <c r="P65" s="63"/>
      <c r="Q65" s="63"/>
      <c r="R65" s="64"/>
    </row>
    <row r="66" spans="1:18" ht="13.5" thickBot="1">
      <c r="A66" s="337" t="s">
        <v>29</v>
      </c>
      <c r="B66" s="338"/>
      <c r="C66" s="338"/>
      <c r="D66" s="338"/>
      <c r="E66" s="339"/>
      <c r="F66" s="88">
        <f>SUM(F62:F65)</f>
        <v>0</v>
      </c>
      <c r="G66" s="314"/>
      <c r="H66" s="315"/>
      <c r="I66" s="315"/>
      <c r="J66" s="315"/>
      <c r="K66" s="315"/>
      <c r="L66" s="315"/>
      <c r="M66" s="315"/>
      <c r="N66" s="315"/>
      <c r="O66" s="315"/>
      <c r="P66" s="315"/>
      <c r="Q66" s="315"/>
      <c r="R66" s="316"/>
    </row>
    <row r="67" spans="1:18" s="3" customFormat="1" ht="19.5" customHeight="1" thickBot="1">
      <c r="A67" s="81" t="s">
        <v>44</v>
      </c>
      <c r="B67" s="82"/>
      <c r="C67" s="83"/>
      <c r="D67" s="84"/>
      <c r="E67" s="85"/>
      <c r="F67" s="84"/>
      <c r="G67" s="66"/>
      <c r="H67" s="66"/>
      <c r="I67" s="66"/>
      <c r="J67" s="66"/>
      <c r="K67" s="66"/>
      <c r="L67" s="66"/>
      <c r="M67" s="66"/>
      <c r="N67" s="66"/>
      <c r="O67" s="66"/>
      <c r="P67" s="66"/>
      <c r="Q67" s="66"/>
      <c r="R67" s="67"/>
    </row>
    <row r="68" spans="1:18" s="6" customFormat="1" ht="12.75" customHeight="1">
      <c r="A68" s="332" t="s">
        <v>15</v>
      </c>
      <c r="B68" s="333"/>
      <c r="C68" s="336" t="s">
        <v>35</v>
      </c>
      <c r="D68" s="304" t="s">
        <v>17</v>
      </c>
      <c r="E68" s="306" t="s">
        <v>33</v>
      </c>
      <c r="F68" s="310" t="s">
        <v>20</v>
      </c>
      <c r="G68" s="311" t="s">
        <v>21</v>
      </c>
      <c r="H68" s="312"/>
      <c r="I68" s="312"/>
      <c r="J68" s="312"/>
      <c r="K68" s="312"/>
      <c r="L68" s="312"/>
      <c r="M68" s="312"/>
      <c r="N68" s="312"/>
      <c r="O68" s="312"/>
      <c r="P68" s="312"/>
      <c r="Q68" s="312"/>
      <c r="R68" s="313"/>
    </row>
    <row r="69" spans="1:18" s="7" customFormat="1" ht="13.5" customHeight="1">
      <c r="A69" s="334"/>
      <c r="B69" s="335"/>
      <c r="C69" s="336"/>
      <c r="D69" s="305"/>
      <c r="E69" s="305"/>
      <c r="F69" s="246"/>
      <c r="G69" s="59" t="s">
        <v>22</v>
      </c>
      <c r="H69" s="59" t="s">
        <v>59</v>
      </c>
      <c r="I69" s="59" t="s">
        <v>23</v>
      </c>
      <c r="J69" s="59" t="s">
        <v>24</v>
      </c>
      <c r="K69" s="59" t="s">
        <v>25</v>
      </c>
      <c r="L69" s="59" t="s">
        <v>26</v>
      </c>
      <c r="M69" s="59" t="s">
        <v>27</v>
      </c>
      <c r="N69" s="59" t="s">
        <v>28</v>
      </c>
      <c r="O69" s="59" t="s">
        <v>55</v>
      </c>
      <c r="P69" s="59" t="s">
        <v>56</v>
      </c>
      <c r="Q69" s="59" t="s">
        <v>57</v>
      </c>
      <c r="R69" s="60" t="s">
        <v>58</v>
      </c>
    </row>
    <row r="70" spans="1:18" ht="27.75" customHeight="1">
      <c r="A70" s="319" t="s">
        <v>191</v>
      </c>
      <c r="B70" s="340"/>
      <c r="C70" s="62" t="s">
        <v>192</v>
      </c>
      <c r="D70" s="146">
        <v>1</v>
      </c>
      <c r="E70" s="196">
        <v>546678</v>
      </c>
      <c r="F70" s="197">
        <f>E70</f>
        <v>546678</v>
      </c>
      <c r="G70" s="63"/>
      <c r="H70" s="63"/>
      <c r="I70" s="193"/>
      <c r="J70" s="63"/>
      <c r="K70" s="63"/>
      <c r="L70" s="63"/>
      <c r="M70" s="63"/>
      <c r="N70" s="63"/>
      <c r="O70" s="63"/>
      <c r="P70" s="63"/>
      <c r="Q70" s="63"/>
      <c r="R70" s="64"/>
    </row>
    <row r="71" spans="1:18" ht="27.75" customHeight="1">
      <c r="A71" s="319" t="s">
        <v>193</v>
      </c>
      <c r="B71" s="320"/>
      <c r="C71" s="62" t="s">
        <v>192</v>
      </c>
      <c r="D71" s="146">
        <v>1</v>
      </c>
      <c r="E71" s="196">
        <v>27419742</v>
      </c>
      <c r="F71" s="197">
        <f aca="true" t="shared" si="0" ref="F71:F79">E71</f>
        <v>27419742</v>
      </c>
      <c r="G71" s="63"/>
      <c r="H71" s="63"/>
      <c r="I71" s="63"/>
      <c r="J71" s="193"/>
      <c r="K71" s="63"/>
      <c r="L71" s="63"/>
      <c r="M71" s="63"/>
      <c r="N71" s="63"/>
      <c r="O71" s="63"/>
      <c r="P71" s="63"/>
      <c r="Q71" s="63"/>
      <c r="R71" s="64"/>
    </row>
    <row r="72" spans="1:18" ht="40.5" customHeight="1">
      <c r="A72" s="319" t="s">
        <v>214</v>
      </c>
      <c r="B72" s="320"/>
      <c r="C72" s="62" t="s">
        <v>192</v>
      </c>
      <c r="D72" s="146">
        <v>1</v>
      </c>
      <c r="E72" s="196">
        <v>1911616</v>
      </c>
      <c r="F72" s="197">
        <f t="shared" si="0"/>
        <v>1911616</v>
      </c>
      <c r="G72" s="63"/>
      <c r="H72" s="63"/>
      <c r="I72" s="63"/>
      <c r="J72" s="193"/>
      <c r="K72" s="63"/>
      <c r="L72" s="63"/>
      <c r="M72" s="63"/>
      <c r="N72" s="63"/>
      <c r="O72" s="63"/>
      <c r="P72" s="63"/>
      <c r="Q72" s="63"/>
      <c r="R72" s="64"/>
    </row>
    <row r="73" spans="1:18" ht="63" customHeight="1">
      <c r="A73" s="319" t="s">
        <v>210</v>
      </c>
      <c r="B73" s="320"/>
      <c r="C73" s="62" t="s">
        <v>192</v>
      </c>
      <c r="D73" s="146">
        <v>1</v>
      </c>
      <c r="E73" s="196">
        <v>2389520</v>
      </c>
      <c r="F73" s="197">
        <f t="shared" si="0"/>
        <v>2389520</v>
      </c>
      <c r="G73" s="63"/>
      <c r="H73" s="63"/>
      <c r="I73" s="63"/>
      <c r="J73" s="193"/>
      <c r="K73" s="63"/>
      <c r="L73" s="63"/>
      <c r="M73" s="63"/>
      <c r="N73" s="63"/>
      <c r="O73" s="63"/>
      <c r="P73" s="63"/>
      <c r="Q73" s="63"/>
      <c r="R73" s="64"/>
    </row>
    <row r="74" spans="1:18" ht="40.5" customHeight="1">
      <c r="A74" s="317" t="s">
        <v>207</v>
      </c>
      <c r="B74" s="318"/>
      <c r="C74" s="62" t="s">
        <v>190</v>
      </c>
      <c r="D74" s="146" t="s">
        <v>196</v>
      </c>
      <c r="E74" s="196">
        <v>7644074</v>
      </c>
      <c r="F74" s="197">
        <f>E74</f>
        <v>7644074</v>
      </c>
      <c r="G74" s="63"/>
      <c r="H74" s="63"/>
      <c r="I74" s="63"/>
      <c r="J74" s="193"/>
      <c r="K74" s="63"/>
      <c r="L74" s="63"/>
      <c r="M74" s="63"/>
      <c r="N74" s="63"/>
      <c r="O74" s="63"/>
      <c r="P74" s="63"/>
      <c r="Q74" s="63"/>
      <c r="R74" s="64"/>
    </row>
    <row r="75" spans="1:18" ht="33.75" customHeight="1">
      <c r="A75" s="317" t="s">
        <v>206</v>
      </c>
      <c r="B75" s="318"/>
      <c r="C75" s="62" t="s">
        <v>202</v>
      </c>
      <c r="D75" s="146" t="s">
        <v>196</v>
      </c>
      <c r="E75" s="196">
        <v>1947459</v>
      </c>
      <c r="F75" s="197">
        <f>E75</f>
        <v>1947459</v>
      </c>
      <c r="G75" s="63"/>
      <c r="H75" s="63"/>
      <c r="I75" s="63"/>
      <c r="J75" s="193"/>
      <c r="K75" s="63"/>
      <c r="L75" s="63"/>
      <c r="M75" s="63"/>
      <c r="N75" s="63"/>
      <c r="O75" s="63"/>
      <c r="P75" s="63"/>
      <c r="Q75" s="63"/>
      <c r="R75" s="64"/>
    </row>
    <row r="76" spans="1:18" ht="31.5" customHeight="1">
      <c r="A76" s="319" t="s">
        <v>205</v>
      </c>
      <c r="B76" s="320"/>
      <c r="C76" s="62" t="s">
        <v>202</v>
      </c>
      <c r="D76" s="146" t="s">
        <v>196</v>
      </c>
      <c r="E76" s="196">
        <v>1467189</v>
      </c>
      <c r="F76" s="197">
        <f>E76</f>
        <v>1467189</v>
      </c>
      <c r="G76" s="63"/>
      <c r="H76" s="193"/>
      <c r="I76" s="63"/>
      <c r="J76" s="63"/>
      <c r="K76" s="63"/>
      <c r="L76" s="63"/>
      <c r="M76" s="63"/>
      <c r="N76" s="63"/>
      <c r="O76" s="63"/>
      <c r="P76" s="63"/>
      <c r="Q76" s="63"/>
      <c r="R76" s="64"/>
    </row>
    <row r="77" spans="1:18" ht="42.75" customHeight="1">
      <c r="A77" s="317" t="s">
        <v>204</v>
      </c>
      <c r="B77" s="318"/>
      <c r="C77" s="62" t="s">
        <v>202</v>
      </c>
      <c r="D77" s="146" t="s">
        <v>196</v>
      </c>
      <c r="E77" s="199">
        <v>2332172</v>
      </c>
      <c r="F77" s="197">
        <f t="shared" si="0"/>
        <v>2332172</v>
      </c>
      <c r="G77" s="63"/>
      <c r="H77" s="200"/>
      <c r="I77" s="63"/>
      <c r="J77" s="193"/>
      <c r="K77" s="63"/>
      <c r="L77" s="63"/>
      <c r="M77" s="63"/>
      <c r="N77" s="63"/>
      <c r="O77" s="63"/>
      <c r="P77" s="63"/>
      <c r="Q77" s="63"/>
      <c r="R77" s="64"/>
    </row>
    <row r="78" spans="1:18" ht="34.5" customHeight="1">
      <c r="A78" s="317" t="s">
        <v>203</v>
      </c>
      <c r="B78" s="318"/>
      <c r="C78" s="62" t="s">
        <v>202</v>
      </c>
      <c r="D78" s="146" t="s">
        <v>196</v>
      </c>
      <c r="E78" s="196">
        <v>10276846</v>
      </c>
      <c r="F78" s="197">
        <f t="shared" si="0"/>
        <v>10276846</v>
      </c>
      <c r="G78" s="193"/>
      <c r="H78" s="63"/>
      <c r="I78" s="63"/>
      <c r="J78" s="63"/>
      <c r="K78" s="63"/>
      <c r="L78" s="63"/>
      <c r="M78" s="63"/>
      <c r="N78" s="63"/>
      <c r="O78" s="63"/>
      <c r="P78" s="63"/>
      <c r="Q78" s="63"/>
      <c r="R78" s="64"/>
    </row>
    <row r="79" spans="1:18" ht="19.5" customHeight="1">
      <c r="A79" s="323" t="s">
        <v>194</v>
      </c>
      <c r="B79" s="324"/>
      <c r="C79" s="62" t="s">
        <v>192</v>
      </c>
      <c r="D79" s="146">
        <v>1</v>
      </c>
      <c r="E79" s="196">
        <v>9254972</v>
      </c>
      <c r="F79" s="197">
        <f t="shared" si="0"/>
        <v>9254972</v>
      </c>
      <c r="G79" s="63"/>
      <c r="H79" s="63"/>
      <c r="I79" s="63"/>
      <c r="J79" s="193"/>
      <c r="K79" s="63"/>
      <c r="L79" s="63"/>
      <c r="M79" s="63"/>
      <c r="N79" s="63"/>
      <c r="O79" s="63"/>
      <c r="P79" s="63"/>
      <c r="Q79" s="63"/>
      <c r="R79" s="64"/>
    </row>
    <row r="80" spans="1:18" ht="19.5" customHeight="1">
      <c r="A80" s="323" t="s">
        <v>222</v>
      </c>
      <c r="B80" s="324"/>
      <c r="C80" s="62" t="s">
        <v>192</v>
      </c>
      <c r="D80" s="146">
        <v>1</v>
      </c>
      <c r="E80" s="196">
        <v>846117</v>
      </c>
      <c r="F80" s="197">
        <f>E80</f>
        <v>846117</v>
      </c>
      <c r="G80" s="63"/>
      <c r="H80" s="63"/>
      <c r="I80" s="63"/>
      <c r="J80" s="193"/>
      <c r="K80" s="63"/>
      <c r="L80" s="63"/>
      <c r="M80" s="63"/>
      <c r="N80" s="63"/>
      <c r="O80" s="63"/>
      <c r="P80" s="63"/>
      <c r="Q80" s="63"/>
      <c r="R80" s="64"/>
    </row>
    <row r="81" spans="1:18" ht="18.75" customHeight="1">
      <c r="A81" s="303" t="s">
        <v>195</v>
      </c>
      <c r="B81" s="302"/>
      <c r="C81" s="62" t="s">
        <v>192</v>
      </c>
      <c r="D81" s="146">
        <v>1</v>
      </c>
      <c r="E81" s="196">
        <v>14385982</v>
      </c>
      <c r="F81" s="197">
        <f>E81</f>
        <v>14385982</v>
      </c>
      <c r="G81" s="63"/>
      <c r="H81" s="63"/>
      <c r="I81" s="63"/>
      <c r="J81" s="193"/>
      <c r="K81" s="63"/>
      <c r="L81" s="63"/>
      <c r="M81" s="63"/>
      <c r="N81" s="63"/>
      <c r="O81" s="63"/>
      <c r="P81" s="63"/>
      <c r="Q81" s="63"/>
      <c r="R81" s="64"/>
    </row>
    <row r="82" spans="1:18" ht="18.75" customHeight="1">
      <c r="A82" s="321" t="s">
        <v>220</v>
      </c>
      <c r="B82" s="322"/>
      <c r="C82" s="208"/>
      <c r="D82" s="209"/>
      <c r="E82" s="210"/>
      <c r="F82" s="80">
        <v>1156238</v>
      </c>
      <c r="G82" s="211"/>
      <c r="H82" s="212"/>
      <c r="I82" s="212"/>
      <c r="J82" s="213"/>
      <c r="K82" s="212"/>
      <c r="L82" s="212"/>
      <c r="M82" s="212"/>
      <c r="N82" s="212"/>
      <c r="O82" s="212"/>
      <c r="P82" s="212"/>
      <c r="Q82" s="212"/>
      <c r="R82" s="214"/>
    </row>
    <row r="83" spans="1:18" ht="13.5" thickBot="1">
      <c r="A83" s="337" t="s">
        <v>29</v>
      </c>
      <c r="B83" s="338"/>
      <c r="C83" s="338"/>
      <c r="D83" s="338"/>
      <c r="E83" s="339"/>
      <c r="F83" s="80">
        <f>SUM(F70:F82)</f>
        <v>81578605</v>
      </c>
      <c r="G83" s="314"/>
      <c r="H83" s="315"/>
      <c r="I83" s="315"/>
      <c r="J83" s="315"/>
      <c r="K83" s="315"/>
      <c r="L83" s="315"/>
      <c r="M83" s="315"/>
      <c r="N83" s="315"/>
      <c r="O83" s="315"/>
      <c r="P83" s="315"/>
      <c r="Q83" s="315"/>
      <c r="R83" s="316"/>
    </row>
    <row r="84" spans="1:18" ht="18" customHeight="1" thickBot="1">
      <c r="A84" s="81" t="s">
        <v>89</v>
      </c>
      <c r="B84" s="82"/>
      <c r="C84" s="83"/>
      <c r="D84" s="84"/>
      <c r="E84" s="85"/>
      <c r="F84" s="84"/>
      <c r="G84" s="66"/>
      <c r="H84" s="66"/>
      <c r="I84" s="66"/>
      <c r="J84" s="66"/>
      <c r="K84" s="66"/>
      <c r="L84" s="66"/>
      <c r="M84" s="66"/>
      <c r="N84" s="66"/>
      <c r="O84" s="66"/>
      <c r="P84" s="66"/>
      <c r="Q84" s="66"/>
      <c r="R84" s="67"/>
    </row>
    <row r="85" spans="1:18" ht="12.75">
      <c r="A85" s="332" t="s">
        <v>15</v>
      </c>
      <c r="B85" s="333"/>
      <c r="C85" s="336" t="s">
        <v>35</v>
      </c>
      <c r="D85" s="304" t="s">
        <v>17</v>
      </c>
      <c r="E85" s="306" t="s">
        <v>33</v>
      </c>
      <c r="F85" s="310" t="s">
        <v>20</v>
      </c>
      <c r="G85" s="311" t="s">
        <v>21</v>
      </c>
      <c r="H85" s="312"/>
      <c r="I85" s="312"/>
      <c r="J85" s="312"/>
      <c r="K85" s="312"/>
      <c r="L85" s="312"/>
      <c r="M85" s="312"/>
      <c r="N85" s="312"/>
      <c r="O85" s="312"/>
      <c r="P85" s="312"/>
      <c r="Q85" s="312"/>
      <c r="R85" s="313"/>
    </row>
    <row r="86" spans="1:18" ht="16.5">
      <c r="A86" s="334"/>
      <c r="B86" s="335"/>
      <c r="C86" s="336"/>
      <c r="D86" s="305"/>
      <c r="E86" s="305"/>
      <c r="F86" s="246"/>
      <c r="G86" s="59" t="s">
        <v>22</v>
      </c>
      <c r="H86" s="59" t="s">
        <v>59</v>
      </c>
      <c r="I86" s="59" t="s">
        <v>23</v>
      </c>
      <c r="J86" s="59" t="s">
        <v>24</v>
      </c>
      <c r="K86" s="59" t="s">
        <v>25</v>
      </c>
      <c r="L86" s="59" t="s">
        <v>26</v>
      </c>
      <c r="M86" s="59" t="s">
        <v>27</v>
      </c>
      <c r="N86" s="59" t="s">
        <v>28</v>
      </c>
      <c r="O86" s="59" t="s">
        <v>55</v>
      </c>
      <c r="P86" s="59" t="s">
        <v>56</v>
      </c>
      <c r="Q86" s="59" t="s">
        <v>57</v>
      </c>
      <c r="R86" s="59" t="s">
        <v>58</v>
      </c>
    </row>
    <row r="87" spans="1:18" ht="12.75">
      <c r="A87" s="301" t="s">
        <v>98</v>
      </c>
      <c r="B87" s="302"/>
      <c r="C87" s="62"/>
      <c r="D87" s="55"/>
      <c r="E87" s="54"/>
      <c r="F87" s="204">
        <v>2976744</v>
      </c>
      <c r="G87" s="63"/>
      <c r="H87" s="63"/>
      <c r="I87" s="63"/>
      <c r="J87" s="63"/>
      <c r="K87" s="63"/>
      <c r="L87" s="63"/>
      <c r="M87" s="63"/>
      <c r="N87" s="63"/>
      <c r="O87" s="63"/>
      <c r="P87" s="63"/>
      <c r="Q87" s="63"/>
      <c r="R87" s="63"/>
    </row>
    <row r="88" spans="1:18" ht="12.75">
      <c r="A88" s="303" t="s">
        <v>91</v>
      </c>
      <c r="B88" s="302"/>
      <c r="C88" s="62"/>
      <c r="D88" s="55"/>
      <c r="E88" s="54"/>
      <c r="F88" s="198">
        <f>1445795+(1445795*0.1)</f>
        <v>1590374.5</v>
      </c>
      <c r="G88" s="63"/>
      <c r="H88" s="63"/>
      <c r="I88" s="63"/>
      <c r="J88" s="63"/>
      <c r="K88" s="63"/>
      <c r="L88" s="63"/>
      <c r="M88" s="63"/>
      <c r="N88" s="63"/>
      <c r="O88" s="63"/>
      <c r="P88" s="63"/>
      <c r="Q88" s="63"/>
      <c r="R88" s="63"/>
    </row>
    <row r="89" spans="1:18" ht="12.75">
      <c r="A89" s="301" t="s">
        <v>99</v>
      </c>
      <c r="B89" s="302"/>
      <c r="C89" s="62"/>
      <c r="D89" s="55"/>
      <c r="E89" s="54"/>
      <c r="F89" s="55"/>
      <c r="G89" s="63"/>
      <c r="H89" s="63"/>
      <c r="I89" s="63"/>
      <c r="J89" s="63"/>
      <c r="K89" s="63"/>
      <c r="L89" s="63"/>
      <c r="M89" s="63"/>
      <c r="N89" s="63"/>
      <c r="O89" s="63"/>
      <c r="P89" s="63"/>
      <c r="Q89" s="63"/>
      <c r="R89" s="63"/>
    </row>
    <row r="90" spans="1:18" ht="12.75">
      <c r="A90" s="321"/>
      <c r="B90" s="328"/>
      <c r="C90" s="62"/>
      <c r="D90" s="55"/>
      <c r="E90" s="54"/>
      <c r="F90" s="55"/>
      <c r="G90" s="63"/>
      <c r="H90" s="63"/>
      <c r="I90" s="63"/>
      <c r="J90" s="63"/>
      <c r="K90" s="63"/>
      <c r="L90" s="63"/>
      <c r="M90" s="63"/>
      <c r="N90" s="63"/>
      <c r="O90" s="63"/>
      <c r="P90" s="63"/>
      <c r="Q90" s="63"/>
      <c r="R90" s="63"/>
    </row>
    <row r="91" spans="1:18" ht="12.75">
      <c r="A91" s="329" t="s">
        <v>29</v>
      </c>
      <c r="B91" s="330"/>
      <c r="C91" s="330"/>
      <c r="D91" s="330"/>
      <c r="E91" s="331"/>
      <c r="F91" s="80">
        <f>SUM(F87:F90)</f>
        <v>4567118.5</v>
      </c>
      <c r="G91" s="307"/>
      <c r="H91" s="308"/>
      <c r="I91" s="308"/>
      <c r="J91" s="308"/>
      <c r="K91" s="308"/>
      <c r="L91" s="308"/>
      <c r="M91" s="308"/>
      <c r="N91" s="308"/>
      <c r="O91" s="308"/>
      <c r="P91" s="308"/>
      <c r="Q91" s="308"/>
      <c r="R91" s="309"/>
    </row>
    <row r="92" spans="1:18" ht="12.75">
      <c r="A92" s="297" t="s">
        <v>90</v>
      </c>
      <c r="B92" s="297"/>
      <c r="C92" s="297"/>
      <c r="D92" s="297"/>
      <c r="E92" s="297"/>
      <c r="F92" s="55">
        <f>F25+F33+F42+F50+F58+F66+F83</f>
        <v>149999999.56466562</v>
      </c>
      <c r="G92" s="298"/>
      <c r="H92" s="299"/>
      <c r="I92" s="299"/>
      <c r="J92" s="299"/>
      <c r="K92" s="299"/>
      <c r="L92" s="299"/>
      <c r="M92" s="299"/>
      <c r="N92" s="299"/>
      <c r="O92" s="299"/>
      <c r="P92" s="299"/>
      <c r="Q92" s="299"/>
      <c r="R92" s="300"/>
    </row>
    <row r="93" spans="1:18" ht="12.75">
      <c r="A93" s="89"/>
      <c r="B93" s="89"/>
      <c r="C93" s="90"/>
      <c r="D93" s="91"/>
      <c r="E93" s="92"/>
      <c r="F93" s="91"/>
      <c r="G93" s="93"/>
      <c r="H93" s="93"/>
      <c r="I93" s="93"/>
      <c r="J93" s="93"/>
      <c r="K93" s="93"/>
      <c r="L93" s="93"/>
      <c r="M93" s="93"/>
      <c r="N93" s="93"/>
      <c r="O93" s="93"/>
      <c r="P93" s="93"/>
      <c r="Q93" s="93"/>
      <c r="R93" s="93"/>
    </row>
    <row r="94" ht="12.75">
      <c r="F94" s="11">
        <v>150000000</v>
      </c>
    </row>
    <row r="95" ht="12.75">
      <c r="F95" s="11">
        <f>F94-F92</f>
        <v>0.43533438444137573</v>
      </c>
    </row>
  </sheetData>
  <sheetProtection/>
  <mergeCells count="123">
    <mergeCell ref="F60:F61"/>
    <mergeCell ref="A47:B47"/>
    <mergeCell ref="B52:B53"/>
    <mergeCell ref="F68:F69"/>
    <mergeCell ref="A60:D61"/>
    <mergeCell ref="A50:E50"/>
    <mergeCell ref="A64:D64"/>
    <mergeCell ref="E68:E69"/>
    <mergeCell ref="C68:C69"/>
    <mergeCell ref="G60:R60"/>
    <mergeCell ref="A65:D65"/>
    <mergeCell ref="G68:R68"/>
    <mergeCell ref="A62:D62"/>
    <mergeCell ref="A63:D63"/>
    <mergeCell ref="F36:F37"/>
    <mergeCell ref="C52:C53"/>
    <mergeCell ref="D52:D53"/>
    <mergeCell ref="F52:F53"/>
    <mergeCell ref="E52:E53"/>
    <mergeCell ref="A7:R8"/>
    <mergeCell ref="A12:B12"/>
    <mergeCell ref="G25:R25"/>
    <mergeCell ref="C10:C11"/>
    <mergeCell ref="E10:E11"/>
    <mergeCell ref="C27:C28"/>
    <mergeCell ref="E19:E20"/>
    <mergeCell ref="A27:B28"/>
    <mergeCell ref="G42:R42"/>
    <mergeCell ref="F44:F45"/>
    <mergeCell ref="K3:N3"/>
    <mergeCell ref="F19:F20"/>
    <mergeCell ref="D36:D37"/>
    <mergeCell ref="E27:E28"/>
    <mergeCell ref="F27:F28"/>
    <mergeCell ref="D27:D28"/>
    <mergeCell ref="A33:E33"/>
    <mergeCell ref="E44:E45"/>
    <mergeCell ref="G36:R36"/>
    <mergeCell ref="A40:B40"/>
    <mergeCell ref="K4:N4"/>
    <mergeCell ref="O4:R4"/>
    <mergeCell ref="D10:D11"/>
    <mergeCell ref="A18:F18"/>
    <mergeCell ref="A1:A4"/>
    <mergeCell ref="A10:B11"/>
    <mergeCell ref="G27:R27"/>
    <mergeCell ref="A31:B31"/>
    <mergeCell ref="K1:R1"/>
    <mergeCell ref="K2:R2"/>
    <mergeCell ref="A17:E17"/>
    <mergeCell ref="D44:D45"/>
    <mergeCell ref="A13:B13"/>
    <mergeCell ref="A14:B14"/>
    <mergeCell ref="A15:B15"/>
    <mergeCell ref="A16:B16"/>
    <mergeCell ref="A42:E42"/>
    <mergeCell ref="A34:F34"/>
    <mergeCell ref="G52:R52"/>
    <mergeCell ref="F10:F11"/>
    <mergeCell ref="A9:F9"/>
    <mergeCell ref="G44:R44"/>
    <mergeCell ref="A52:A53"/>
    <mergeCell ref="A26:F26"/>
    <mergeCell ref="G19:R19"/>
    <mergeCell ref="E36:E37"/>
    <mergeCell ref="G34:M34"/>
    <mergeCell ref="C36:C37"/>
    <mergeCell ref="O3:R3"/>
    <mergeCell ref="A5:R6"/>
    <mergeCell ref="B1:J2"/>
    <mergeCell ref="G58:R58"/>
    <mergeCell ref="A38:B38"/>
    <mergeCell ref="A46:B46"/>
    <mergeCell ref="G50:R50"/>
    <mergeCell ref="B19:B20"/>
    <mergeCell ref="B3:J4"/>
    <mergeCell ref="A39:B39"/>
    <mergeCell ref="A36:B37"/>
    <mergeCell ref="C19:C20"/>
    <mergeCell ref="A19:A20"/>
    <mergeCell ref="A25:E25"/>
    <mergeCell ref="A77:B77"/>
    <mergeCell ref="D68:D69"/>
    <mergeCell ref="A29:B29"/>
    <mergeCell ref="A74:B74"/>
    <mergeCell ref="A41:B41"/>
    <mergeCell ref="A48:B48"/>
    <mergeCell ref="A44:B45"/>
    <mergeCell ref="E60:E61"/>
    <mergeCell ref="A75:B75"/>
    <mergeCell ref="A81:B81"/>
    <mergeCell ref="A79:B79"/>
    <mergeCell ref="A68:B69"/>
    <mergeCell ref="A58:E58"/>
    <mergeCell ref="A70:B70"/>
    <mergeCell ref="A30:B30"/>
    <mergeCell ref="D19:D20"/>
    <mergeCell ref="A90:B90"/>
    <mergeCell ref="A91:E91"/>
    <mergeCell ref="A85:B86"/>
    <mergeCell ref="C85:C86"/>
    <mergeCell ref="C44:C45"/>
    <mergeCell ref="A83:E83"/>
    <mergeCell ref="A66:E66"/>
    <mergeCell ref="A76:B76"/>
    <mergeCell ref="G83:R83"/>
    <mergeCell ref="G66:R66"/>
    <mergeCell ref="A78:B78"/>
    <mergeCell ref="A71:B71"/>
    <mergeCell ref="A73:B73"/>
    <mergeCell ref="A72:B72"/>
    <mergeCell ref="A82:B82"/>
    <mergeCell ref="A80:B80"/>
    <mergeCell ref="A92:E92"/>
    <mergeCell ref="G92:R92"/>
    <mergeCell ref="A87:B87"/>
    <mergeCell ref="A88:B88"/>
    <mergeCell ref="A89:B89"/>
    <mergeCell ref="D85:D86"/>
    <mergeCell ref="E85:E86"/>
    <mergeCell ref="G91:R91"/>
    <mergeCell ref="F85:F86"/>
    <mergeCell ref="G85:R85"/>
  </mergeCells>
  <printOptions horizontalCentered="1" verticalCentered="1"/>
  <pageMargins left="0" right="0" top="0" bottom="0" header="0" footer="0"/>
  <pageSetup horizontalDpi="600" verticalDpi="600" orientation="landscape" paperSize="122" scale="67" r:id="rId2"/>
  <rowBreaks count="1" manualBreakCount="1">
    <brk id="42" max="255" man="1"/>
  </rowBreaks>
  <drawing r:id="rId1"/>
</worksheet>
</file>

<file path=xl/worksheets/sheet3.xml><?xml version="1.0" encoding="utf-8"?>
<worksheet xmlns="http://schemas.openxmlformats.org/spreadsheetml/2006/main" xmlns:r="http://schemas.openxmlformats.org/officeDocument/2006/relationships">
  <dimension ref="A1:M17"/>
  <sheetViews>
    <sheetView zoomScaleSheetLayoutView="100" zoomScalePageLayoutView="0" workbookViewId="0" topLeftCell="A1">
      <selection activeCell="F10" sqref="F10"/>
    </sheetView>
  </sheetViews>
  <sheetFormatPr defaultColWidth="11.421875" defaultRowHeight="12.75"/>
  <cols>
    <col min="1" max="1" width="21.421875" style="13" customWidth="1"/>
    <col min="2" max="2" width="18.8515625" style="13" customWidth="1"/>
    <col min="3" max="3" width="17.57421875" style="13" customWidth="1"/>
    <col min="4" max="4" width="16.28125" style="13" customWidth="1"/>
    <col min="5" max="5" width="10.7109375" style="13" customWidth="1"/>
    <col min="6" max="6" width="13.7109375" style="17" customWidth="1"/>
    <col min="7" max="7" width="17.00390625" style="18" customWidth="1"/>
    <col min="8" max="16384" width="11.421875" style="13" customWidth="1"/>
  </cols>
  <sheetData>
    <row r="1" spans="1:7" ht="26.25" customHeight="1">
      <c r="A1" s="416"/>
      <c r="B1" s="422" t="s">
        <v>49</v>
      </c>
      <c r="C1" s="422"/>
      <c r="D1" s="422"/>
      <c r="E1" s="422"/>
      <c r="F1" s="419" t="s">
        <v>51</v>
      </c>
      <c r="G1" s="419"/>
    </row>
    <row r="2" spans="1:7" ht="26.25" customHeight="1">
      <c r="A2" s="417"/>
      <c r="B2" s="422"/>
      <c r="C2" s="422"/>
      <c r="D2" s="422"/>
      <c r="E2" s="422"/>
      <c r="F2" s="420" t="s">
        <v>52</v>
      </c>
      <c r="G2" s="420"/>
    </row>
    <row r="3" spans="1:13" s="1" customFormat="1" ht="26.25" customHeight="1">
      <c r="A3" s="417"/>
      <c r="B3" s="421" t="s">
        <v>50</v>
      </c>
      <c r="C3" s="421"/>
      <c r="D3" s="421"/>
      <c r="E3" s="421"/>
      <c r="F3" s="5" t="s">
        <v>53</v>
      </c>
      <c r="G3" s="5" t="s">
        <v>68</v>
      </c>
      <c r="H3" s="4"/>
      <c r="I3" s="4"/>
      <c r="J3" s="4"/>
      <c r="K3" s="4"/>
      <c r="L3" s="4"/>
      <c r="M3" s="4"/>
    </row>
    <row r="4" spans="1:13" s="1" customFormat="1" ht="26.25" customHeight="1">
      <c r="A4" s="418"/>
      <c r="B4" s="421"/>
      <c r="C4" s="421"/>
      <c r="D4" s="421"/>
      <c r="E4" s="421"/>
      <c r="F4" s="5" t="str">
        <f>+'POA H.B.'!K4</f>
        <v>Versión 0</v>
      </c>
      <c r="G4" s="31">
        <f>+'POA H.B.'!O4</f>
        <v>42999</v>
      </c>
      <c r="H4" s="4"/>
      <c r="I4" s="4"/>
      <c r="J4" s="4"/>
      <c r="K4" s="4"/>
      <c r="L4" s="4"/>
      <c r="M4" s="4"/>
    </row>
    <row r="5" spans="1:13" s="1" customFormat="1" ht="21" customHeight="1">
      <c r="A5" s="405" t="s">
        <v>54</v>
      </c>
      <c r="B5" s="405"/>
      <c r="C5" s="405"/>
      <c r="D5" s="405"/>
      <c r="E5" s="405"/>
      <c r="F5" s="405"/>
      <c r="G5" s="405"/>
      <c r="H5" s="4"/>
      <c r="I5" s="4"/>
      <c r="J5" s="4"/>
      <c r="K5" s="4"/>
      <c r="L5" s="4"/>
      <c r="M5" s="4"/>
    </row>
    <row r="6" spans="1:7" ht="28.5" customHeight="1">
      <c r="A6" s="406" t="s">
        <v>175</v>
      </c>
      <c r="B6" s="407"/>
      <c r="C6" s="407"/>
      <c r="D6" s="407"/>
      <c r="E6" s="407"/>
      <c r="F6" s="407"/>
      <c r="G6" s="408"/>
    </row>
    <row r="7" spans="1:7" ht="55.5" customHeight="1">
      <c r="A7" s="19" t="s">
        <v>71</v>
      </c>
      <c r="B7" s="411" t="s">
        <v>70</v>
      </c>
      <c r="C7" s="412"/>
      <c r="D7" s="20" t="s">
        <v>35</v>
      </c>
      <c r="E7" s="21" t="s">
        <v>48</v>
      </c>
      <c r="F7" s="22" t="s">
        <v>176</v>
      </c>
      <c r="G7" s="21" t="s">
        <v>72</v>
      </c>
    </row>
    <row r="8" spans="1:7" ht="27.75" customHeight="1">
      <c r="A8" s="42"/>
      <c r="B8" s="409"/>
      <c r="C8" s="410"/>
      <c r="D8" s="42"/>
      <c r="E8" s="42"/>
      <c r="F8" s="43"/>
      <c r="G8" s="44"/>
    </row>
    <row r="9" spans="1:7" ht="27.75" customHeight="1">
      <c r="A9" s="32"/>
      <c r="B9" s="409"/>
      <c r="C9" s="410"/>
      <c r="D9" s="42"/>
      <c r="E9" s="42"/>
      <c r="F9" s="43"/>
      <c r="G9" s="44"/>
    </row>
    <row r="10" spans="1:7" ht="27.75" customHeight="1">
      <c r="A10" s="42"/>
      <c r="B10" s="409"/>
      <c r="C10" s="410"/>
      <c r="D10" s="45"/>
      <c r="E10" s="45"/>
      <c r="F10" s="43"/>
      <c r="G10" s="44"/>
    </row>
    <row r="11" spans="1:7" ht="27.75" customHeight="1">
      <c r="A11" s="32"/>
      <c r="B11" s="409"/>
      <c r="C11" s="410"/>
      <c r="D11" s="42"/>
      <c r="E11" s="42"/>
      <c r="F11" s="43"/>
      <c r="G11" s="44"/>
    </row>
    <row r="12" spans="1:7" ht="27.75" customHeight="1">
      <c r="A12" s="42"/>
      <c r="B12" s="409"/>
      <c r="C12" s="410"/>
      <c r="D12" s="42"/>
      <c r="E12" s="42"/>
      <c r="F12" s="43"/>
      <c r="G12" s="44"/>
    </row>
    <row r="13" spans="1:7" ht="27.75" customHeight="1">
      <c r="A13" s="42"/>
      <c r="B13" s="409"/>
      <c r="C13" s="410"/>
      <c r="D13" s="42"/>
      <c r="E13" s="42"/>
      <c r="F13" s="43"/>
      <c r="G13" s="44"/>
    </row>
    <row r="14" spans="1:7" ht="27.75" customHeight="1">
      <c r="A14" s="32"/>
      <c r="B14" s="409"/>
      <c r="C14" s="410"/>
      <c r="D14" s="42"/>
      <c r="E14" s="42"/>
      <c r="F14" s="43"/>
      <c r="G14" s="44"/>
    </row>
    <row r="15" spans="1:7" s="16" customFormat="1" ht="22.5" customHeight="1">
      <c r="A15" s="413" t="s">
        <v>100</v>
      </c>
      <c r="B15" s="414"/>
      <c r="C15" s="414"/>
      <c r="D15" s="414"/>
      <c r="E15" s="414"/>
      <c r="F15" s="415"/>
      <c r="G15" s="23">
        <f>SUM(G8:G14)</f>
        <v>0</v>
      </c>
    </row>
    <row r="16" spans="1:7" ht="12">
      <c r="A16" s="9"/>
      <c r="B16" s="24"/>
      <c r="C16" s="24"/>
      <c r="D16" s="25"/>
      <c r="E16" s="26"/>
      <c r="F16" s="26"/>
      <c r="G16" s="27"/>
    </row>
    <row r="17" ht="12">
      <c r="F17" s="28"/>
    </row>
  </sheetData>
  <sheetProtection/>
  <mergeCells count="16">
    <mergeCell ref="B13:C13"/>
    <mergeCell ref="B14:C14"/>
    <mergeCell ref="B7:C7"/>
    <mergeCell ref="B8:C8"/>
    <mergeCell ref="A15:F15"/>
    <mergeCell ref="A1:A4"/>
    <mergeCell ref="F1:G1"/>
    <mergeCell ref="F2:G2"/>
    <mergeCell ref="B3:E4"/>
    <mergeCell ref="B1:E2"/>
    <mergeCell ref="A5:G5"/>
    <mergeCell ref="A6:G6"/>
    <mergeCell ref="B11:C11"/>
    <mergeCell ref="B12:C12"/>
    <mergeCell ref="B9:C9"/>
    <mergeCell ref="B10:C10"/>
  </mergeCells>
  <printOptions horizontalCentered="1" verticalCentered="1"/>
  <pageMargins left="0.7480314960629921" right="0.7480314960629921" top="0.3937007874015748" bottom="0.5905511811023623" header="0" footer="0"/>
  <pageSetup horizontalDpi="600" verticalDpi="600" orientation="landscape" paperSize="122" scale="70" r:id="rId2"/>
  <headerFooter alignWithMargins="0">
    <oddFooter>&amp;CPágina &amp;P de &amp;N</oddFooter>
  </headerFooter>
  <drawing r:id="rId1"/>
</worksheet>
</file>

<file path=xl/worksheets/sheet4.xml><?xml version="1.0" encoding="utf-8"?>
<worksheet xmlns="http://schemas.openxmlformats.org/spreadsheetml/2006/main" xmlns:r="http://schemas.openxmlformats.org/officeDocument/2006/relationships">
  <dimension ref="A1:U49"/>
  <sheetViews>
    <sheetView zoomScale="70" zoomScaleNormal="70" zoomScalePageLayoutView="0" workbookViewId="0" topLeftCell="A22">
      <selection activeCell="N27" sqref="N27"/>
    </sheetView>
  </sheetViews>
  <sheetFormatPr defaultColWidth="9.140625" defaultRowHeight="12.75"/>
  <cols>
    <col min="1" max="1" width="21.140625" style="157" customWidth="1"/>
    <col min="2" max="2" width="6.140625" style="157" customWidth="1"/>
    <col min="3" max="3" width="10.7109375" style="157" customWidth="1"/>
    <col min="4" max="4" width="12.140625" style="180" customWidth="1"/>
    <col min="5" max="5" width="19.421875" style="157" customWidth="1"/>
    <col min="6" max="6" width="32.8515625" style="157" customWidth="1"/>
    <col min="7" max="7" width="19.421875" style="157" customWidth="1"/>
    <col min="8" max="8" width="19.140625" style="157" customWidth="1"/>
    <col min="9" max="9" width="12.7109375" style="157" customWidth="1"/>
    <col min="10" max="10" width="21.57421875" style="157" customWidth="1"/>
    <col min="11" max="11" width="10.421875" style="157" customWidth="1"/>
    <col min="12" max="12" width="19.28125" style="157" customWidth="1"/>
    <col min="13" max="13" width="10.421875" style="157" customWidth="1"/>
    <col min="14" max="14" width="19.421875" style="157" customWidth="1"/>
    <col min="15" max="15" width="10.421875" style="157" customWidth="1"/>
    <col min="16" max="16" width="18.57421875" style="157" customWidth="1"/>
    <col min="17" max="17" width="14.421875" style="157" customWidth="1"/>
    <col min="18" max="18" width="14.140625" style="157" customWidth="1"/>
    <col min="19" max="19" width="18.7109375" style="157" customWidth="1"/>
    <col min="20" max="16384" width="9.140625" style="157" customWidth="1"/>
  </cols>
  <sheetData>
    <row r="1" spans="1:21" ht="36" customHeight="1">
      <c r="A1" s="423"/>
      <c r="B1" s="423"/>
      <c r="C1" s="423"/>
      <c r="D1" s="424" t="s">
        <v>14</v>
      </c>
      <c r="E1" s="424"/>
      <c r="F1" s="424"/>
      <c r="G1" s="424"/>
      <c r="H1" s="424"/>
      <c r="I1" s="424"/>
      <c r="J1" s="424"/>
      <c r="K1" s="424"/>
      <c r="L1" s="424"/>
      <c r="M1" s="424"/>
      <c r="N1" s="424"/>
      <c r="O1" s="424"/>
      <c r="P1" s="155"/>
      <c r="Q1" s="425" t="s">
        <v>51</v>
      </c>
      <c r="R1" s="425"/>
      <c r="S1" s="425"/>
      <c r="T1" s="156"/>
      <c r="U1" s="156"/>
    </row>
    <row r="2" spans="1:21" ht="25.5" customHeight="1">
      <c r="A2" s="423"/>
      <c r="B2" s="423"/>
      <c r="C2" s="423"/>
      <c r="D2" s="424"/>
      <c r="E2" s="424"/>
      <c r="F2" s="424"/>
      <c r="G2" s="424"/>
      <c r="H2" s="424"/>
      <c r="I2" s="424"/>
      <c r="J2" s="424"/>
      <c r="K2" s="424"/>
      <c r="L2" s="424"/>
      <c r="M2" s="424"/>
      <c r="N2" s="424"/>
      <c r="O2" s="424"/>
      <c r="P2" s="155"/>
      <c r="Q2" s="426" t="s">
        <v>52</v>
      </c>
      <c r="R2" s="426"/>
      <c r="S2" s="426"/>
      <c r="T2" s="156"/>
      <c r="U2" s="156"/>
    </row>
    <row r="3" spans="1:21" ht="33" customHeight="1">
      <c r="A3" s="423"/>
      <c r="B3" s="423"/>
      <c r="C3" s="423"/>
      <c r="D3" s="424" t="s">
        <v>50</v>
      </c>
      <c r="E3" s="424"/>
      <c r="F3" s="424"/>
      <c r="G3" s="424"/>
      <c r="H3" s="424"/>
      <c r="I3" s="424"/>
      <c r="J3" s="424"/>
      <c r="K3" s="424"/>
      <c r="L3" s="424"/>
      <c r="M3" s="424"/>
      <c r="N3" s="424"/>
      <c r="O3" s="424"/>
      <c r="P3" s="155"/>
      <c r="Q3" s="159" t="s">
        <v>53</v>
      </c>
      <c r="R3" s="427" t="s">
        <v>69</v>
      </c>
      <c r="S3" s="427"/>
      <c r="T3" s="156"/>
      <c r="U3" s="156"/>
    </row>
    <row r="4" spans="1:21" ht="30.75" customHeight="1">
      <c r="A4" s="423"/>
      <c r="B4" s="423"/>
      <c r="C4" s="423"/>
      <c r="D4" s="424"/>
      <c r="E4" s="424"/>
      <c r="F4" s="424"/>
      <c r="G4" s="424"/>
      <c r="H4" s="424"/>
      <c r="I4" s="424"/>
      <c r="J4" s="424"/>
      <c r="K4" s="424"/>
      <c r="L4" s="424"/>
      <c r="M4" s="424"/>
      <c r="N4" s="424"/>
      <c r="O4" s="424"/>
      <c r="P4" s="155"/>
      <c r="Q4" s="159" t="str">
        <f>+'[1]POA H.C. '!F4</f>
        <v>Versión 0</v>
      </c>
      <c r="R4" s="428">
        <f>+'[1]POA H.C. '!G4</f>
        <v>42999</v>
      </c>
      <c r="S4" s="428"/>
      <c r="T4" s="156"/>
      <c r="U4" s="156"/>
    </row>
    <row r="5" spans="1:21" ht="21" customHeight="1">
      <c r="A5" s="429" t="s">
        <v>54</v>
      </c>
      <c r="B5" s="429"/>
      <c r="C5" s="429"/>
      <c r="D5" s="429"/>
      <c r="E5" s="429"/>
      <c r="F5" s="429"/>
      <c r="G5" s="429"/>
      <c r="H5" s="429"/>
      <c r="I5" s="429"/>
      <c r="J5" s="429"/>
      <c r="K5" s="429"/>
      <c r="L5" s="429"/>
      <c r="M5" s="429"/>
      <c r="N5" s="429"/>
      <c r="O5" s="429"/>
      <c r="P5" s="429"/>
      <c r="Q5" s="429"/>
      <c r="R5" s="429"/>
      <c r="S5" s="429"/>
      <c r="T5" s="156"/>
      <c r="U5" s="156"/>
    </row>
    <row r="6" spans="1:21" ht="21" customHeight="1">
      <c r="A6" s="429" t="s">
        <v>102</v>
      </c>
      <c r="B6" s="429"/>
      <c r="C6" s="429"/>
      <c r="D6" s="429"/>
      <c r="E6" s="429"/>
      <c r="F6" s="429"/>
      <c r="G6" s="429"/>
      <c r="H6" s="429"/>
      <c r="I6" s="429"/>
      <c r="J6" s="429"/>
      <c r="K6" s="429"/>
      <c r="L6" s="429"/>
      <c r="M6" s="429"/>
      <c r="N6" s="429"/>
      <c r="O6" s="429"/>
      <c r="P6" s="429"/>
      <c r="Q6" s="429"/>
      <c r="R6" s="429"/>
      <c r="S6" s="429"/>
      <c r="T6" s="156"/>
      <c r="U6" s="156"/>
    </row>
    <row r="7" spans="1:21" ht="21.75" customHeight="1">
      <c r="A7" s="430" t="s">
        <v>46</v>
      </c>
      <c r="B7" s="430"/>
      <c r="C7" s="430"/>
      <c r="D7" s="430"/>
      <c r="E7" s="431" t="s">
        <v>123</v>
      </c>
      <c r="F7" s="431"/>
      <c r="G7" s="431"/>
      <c r="H7" s="431"/>
      <c r="I7" s="431"/>
      <c r="J7" s="431"/>
      <c r="K7" s="431"/>
      <c r="L7" s="431"/>
      <c r="M7" s="431"/>
      <c r="N7" s="431"/>
      <c r="O7" s="431"/>
      <c r="P7" s="431"/>
      <c r="Q7" s="431"/>
      <c r="R7" s="431"/>
      <c r="S7" s="431"/>
      <c r="T7" s="156"/>
      <c r="U7" s="156"/>
    </row>
    <row r="8" spans="1:21" ht="21.75" customHeight="1">
      <c r="A8" s="430" t="s">
        <v>47</v>
      </c>
      <c r="B8" s="430"/>
      <c r="C8" s="430"/>
      <c r="D8" s="430"/>
      <c r="E8" s="432" t="s">
        <v>124</v>
      </c>
      <c r="F8" s="432"/>
      <c r="G8" s="432"/>
      <c r="H8" s="432"/>
      <c r="I8" s="432"/>
      <c r="J8" s="432"/>
      <c r="K8" s="432"/>
      <c r="L8" s="432"/>
      <c r="M8" s="432"/>
      <c r="N8" s="432"/>
      <c r="O8" s="432"/>
      <c r="P8" s="432"/>
      <c r="Q8" s="432"/>
      <c r="R8" s="432"/>
      <c r="S8" s="432"/>
      <c r="T8" s="156"/>
      <c r="U8" s="156"/>
    </row>
    <row r="9" spans="1:21" ht="21.75" customHeight="1">
      <c r="A9" s="430" t="s">
        <v>104</v>
      </c>
      <c r="B9" s="430"/>
      <c r="C9" s="430"/>
      <c r="D9" s="430"/>
      <c r="E9" s="432" t="s">
        <v>126</v>
      </c>
      <c r="F9" s="432"/>
      <c r="G9" s="432"/>
      <c r="H9" s="432"/>
      <c r="I9" s="432"/>
      <c r="J9" s="432"/>
      <c r="K9" s="432"/>
      <c r="L9" s="432"/>
      <c r="M9" s="432"/>
      <c r="N9" s="432"/>
      <c r="O9" s="432"/>
      <c r="P9" s="432"/>
      <c r="Q9" s="432"/>
      <c r="R9" s="432"/>
      <c r="S9" s="432"/>
      <c r="T9" s="156"/>
      <c r="U9" s="156"/>
    </row>
    <row r="10" spans="1:19" ht="21.75" customHeight="1">
      <c r="A10" s="430" t="s">
        <v>45</v>
      </c>
      <c r="B10" s="430"/>
      <c r="C10" s="430"/>
      <c r="D10" s="430"/>
      <c r="E10" s="433"/>
      <c r="F10" s="433"/>
      <c r="G10" s="433"/>
      <c r="H10" s="433"/>
      <c r="I10" s="433"/>
      <c r="J10" s="433"/>
      <c r="K10" s="433"/>
      <c r="L10" s="433"/>
      <c r="M10" s="433"/>
      <c r="N10" s="433"/>
      <c r="O10" s="433"/>
      <c r="P10" s="433"/>
      <c r="Q10" s="433"/>
      <c r="R10" s="433"/>
      <c r="S10" s="433"/>
    </row>
    <row r="11" spans="1:19" ht="35.25" customHeight="1">
      <c r="A11" s="430" t="s">
        <v>105</v>
      </c>
      <c r="B11" s="430"/>
      <c r="C11" s="430"/>
      <c r="D11" s="430"/>
      <c r="E11" s="434" t="s">
        <v>161</v>
      </c>
      <c r="F11" s="434"/>
      <c r="G11" s="434"/>
      <c r="H11" s="434"/>
      <c r="I11" s="434"/>
      <c r="J11" s="434"/>
      <c r="K11" s="434"/>
      <c r="L11" s="434"/>
      <c r="M11" s="434"/>
      <c r="N11" s="434"/>
      <c r="O11" s="434"/>
      <c r="P11" s="434"/>
      <c r="Q11" s="434"/>
      <c r="R11" s="434"/>
      <c r="S11" s="434"/>
    </row>
    <row r="12" spans="1:19" ht="12.75" customHeight="1">
      <c r="A12" s="435" t="s">
        <v>111</v>
      </c>
      <c r="B12" s="436" t="s">
        <v>106</v>
      </c>
      <c r="C12" s="436"/>
      <c r="D12" s="436"/>
      <c r="E12" s="436"/>
      <c r="F12" s="437" t="s">
        <v>74</v>
      </c>
      <c r="G12" s="437" t="s">
        <v>107</v>
      </c>
      <c r="H12" s="436" t="s">
        <v>35</v>
      </c>
      <c r="I12" s="436" t="s">
        <v>63</v>
      </c>
      <c r="J12" s="436"/>
      <c r="K12" s="436"/>
      <c r="L12" s="436"/>
      <c r="M12" s="436"/>
      <c r="N12" s="436"/>
      <c r="O12" s="436"/>
      <c r="P12" s="436"/>
      <c r="Q12" s="436"/>
      <c r="R12" s="436"/>
      <c r="S12" s="436"/>
    </row>
    <row r="13" spans="1:19" ht="12.75">
      <c r="A13" s="435"/>
      <c r="B13" s="436"/>
      <c r="C13" s="436"/>
      <c r="D13" s="436"/>
      <c r="E13" s="436"/>
      <c r="F13" s="437"/>
      <c r="G13" s="437"/>
      <c r="H13" s="436"/>
      <c r="I13" s="436"/>
      <c r="J13" s="436"/>
      <c r="K13" s="436"/>
      <c r="L13" s="436"/>
      <c r="M13" s="436"/>
      <c r="N13" s="436"/>
      <c r="O13" s="436"/>
      <c r="P13" s="436"/>
      <c r="Q13" s="436"/>
      <c r="R13" s="436"/>
      <c r="S13" s="436"/>
    </row>
    <row r="14" spans="1:19" ht="42.75" customHeight="1">
      <c r="A14" s="435"/>
      <c r="B14" s="436"/>
      <c r="C14" s="436"/>
      <c r="D14" s="436"/>
      <c r="E14" s="436"/>
      <c r="F14" s="437"/>
      <c r="G14" s="437"/>
      <c r="H14" s="436"/>
      <c r="I14" s="158" t="s">
        <v>114</v>
      </c>
      <c r="J14" s="158" t="s">
        <v>115</v>
      </c>
      <c r="K14" s="158" t="s">
        <v>116</v>
      </c>
      <c r="L14" s="158" t="s">
        <v>117</v>
      </c>
      <c r="M14" s="158" t="s">
        <v>118</v>
      </c>
      <c r="N14" s="158" t="s">
        <v>119</v>
      </c>
      <c r="O14" s="158" t="s">
        <v>121</v>
      </c>
      <c r="P14" s="158" t="s">
        <v>120</v>
      </c>
      <c r="Q14" s="436" t="s">
        <v>76</v>
      </c>
      <c r="R14" s="436"/>
      <c r="S14" s="160" t="s">
        <v>112</v>
      </c>
    </row>
    <row r="15" spans="1:19" ht="69.75" customHeight="1">
      <c r="A15" s="182" t="s">
        <v>127</v>
      </c>
      <c r="B15" s="438" t="s">
        <v>128</v>
      </c>
      <c r="C15" s="439"/>
      <c r="D15" s="439"/>
      <c r="E15" s="440"/>
      <c r="F15" s="183" t="s">
        <v>147</v>
      </c>
      <c r="G15" s="184">
        <v>0</v>
      </c>
      <c r="H15" s="161" t="s">
        <v>113</v>
      </c>
      <c r="I15" s="184">
        <v>0</v>
      </c>
      <c r="J15" s="185">
        <v>0</v>
      </c>
      <c r="K15" s="184">
        <v>0</v>
      </c>
      <c r="L15" s="186"/>
      <c r="M15" s="184">
        <v>0</v>
      </c>
      <c r="N15" s="186">
        <v>0</v>
      </c>
      <c r="O15" s="184">
        <v>1</v>
      </c>
      <c r="P15" s="186">
        <v>0</v>
      </c>
      <c r="Q15" s="441">
        <v>1</v>
      </c>
      <c r="R15" s="442"/>
      <c r="S15" s="187">
        <f>SUM(J15)+SUM(L15)+SUM(N15)+SUM(P15)</f>
        <v>0</v>
      </c>
    </row>
    <row r="16" spans="1:19" ht="57" customHeight="1">
      <c r="A16" s="443" t="s">
        <v>129</v>
      </c>
      <c r="B16" s="445" t="s">
        <v>130</v>
      </c>
      <c r="C16" s="446"/>
      <c r="D16" s="446"/>
      <c r="E16" s="447"/>
      <c r="F16" s="134" t="s">
        <v>148</v>
      </c>
      <c r="G16" s="162">
        <v>2</v>
      </c>
      <c r="H16" s="158" t="s">
        <v>122</v>
      </c>
      <c r="I16" s="163">
        <v>0</v>
      </c>
      <c r="J16" s="164">
        <v>0</v>
      </c>
      <c r="K16" s="163">
        <v>1</v>
      </c>
      <c r="L16" s="164">
        <v>70000000</v>
      </c>
      <c r="M16" s="163">
        <v>0</v>
      </c>
      <c r="N16" s="164">
        <v>0</v>
      </c>
      <c r="O16" s="163">
        <v>0</v>
      </c>
      <c r="P16" s="164">
        <v>0</v>
      </c>
      <c r="Q16" s="451">
        <f>G16+I16+K16+M16+O16</f>
        <v>3</v>
      </c>
      <c r="R16" s="452"/>
      <c r="S16" s="453">
        <f>SUM(L16:L17)+SUM(N16:N17)+SUM(P16:P17)+SUM(J16:J17)</f>
        <v>94395180</v>
      </c>
    </row>
    <row r="17" spans="1:19" ht="65.25" customHeight="1">
      <c r="A17" s="444"/>
      <c r="B17" s="448"/>
      <c r="C17" s="449"/>
      <c r="D17" s="449"/>
      <c r="E17" s="450"/>
      <c r="F17" s="134" t="s">
        <v>149</v>
      </c>
      <c r="G17" s="162">
        <v>0</v>
      </c>
      <c r="H17" s="158" t="s">
        <v>122</v>
      </c>
      <c r="I17" s="163">
        <v>2</v>
      </c>
      <c r="J17" s="164">
        <v>0</v>
      </c>
      <c r="K17" s="163">
        <v>2</v>
      </c>
      <c r="L17" s="164">
        <v>10000000</v>
      </c>
      <c r="M17" s="163">
        <v>3</v>
      </c>
      <c r="N17" s="164">
        <v>5000000</v>
      </c>
      <c r="O17" s="163">
        <v>3</v>
      </c>
      <c r="P17" s="164">
        <v>9395180</v>
      </c>
      <c r="Q17" s="451">
        <f>G17+I17+K17+M17+O17</f>
        <v>10</v>
      </c>
      <c r="R17" s="452"/>
      <c r="S17" s="454"/>
    </row>
    <row r="18" spans="1:19" ht="63.75" customHeight="1">
      <c r="A18" s="165" t="s">
        <v>131</v>
      </c>
      <c r="B18" s="455" t="s">
        <v>132</v>
      </c>
      <c r="C18" s="456" t="s">
        <v>125</v>
      </c>
      <c r="D18" s="456" t="s">
        <v>125</v>
      </c>
      <c r="E18" s="457" t="s">
        <v>125</v>
      </c>
      <c r="F18" s="134" t="s">
        <v>150</v>
      </c>
      <c r="G18" s="162">
        <v>0</v>
      </c>
      <c r="H18" s="158" t="s">
        <v>122</v>
      </c>
      <c r="I18" s="163">
        <v>7</v>
      </c>
      <c r="J18" s="164">
        <v>18338777</v>
      </c>
      <c r="K18" s="163">
        <v>7</v>
      </c>
      <c r="L18" s="164">
        <v>25000000</v>
      </c>
      <c r="M18" s="163">
        <v>7</v>
      </c>
      <c r="N18" s="164">
        <v>23000000</v>
      </c>
      <c r="O18" s="163">
        <v>7</v>
      </c>
      <c r="P18" s="164">
        <v>23487950</v>
      </c>
      <c r="Q18" s="451">
        <f>G18+I18+K18+M18+O18</f>
        <v>28</v>
      </c>
      <c r="R18" s="452"/>
      <c r="S18" s="166">
        <f>J18+L18+N18+P18</f>
        <v>89826727</v>
      </c>
    </row>
    <row r="19" spans="1:19" s="156" customFormat="1" ht="65.25" customHeight="1">
      <c r="A19" s="443" t="s">
        <v>133</v>
      </c>
      <c r="B19" s="459" t="s">
        <v>134</v>
      </c>
      <c r="C19" s="460"/>
      <c r="D19" s="460"/>
      <c r="E19" s="461"/>
      <c r="F19" s="167" t="s">
        <v>153</v>
      </c>
      <c r="G19" s="133">
        <v>0.33</v>
      </c>
      <c r="H19" s="158" t="s">
        <v>113</v>
      </c>
      <c r="I19" s="136">
        <v>0.33</v>
      </c>
      <c r="J19" s="164">
        <v>296676496</v>
      </c>
      <c r="K19" s="136">
        <v>0.34</v>
      </c>
      <c r="L19" s="164">
        <v>300000000</v>
      </c>
      <c r="M19" s="136">
        <v>0</v>
      </c>
      <c r="N19" s="164">
        <v>300000000</v>
      </c>
      <c r="O19" s="136">
        <v>0</v>
      </c>
      <c r="P19" s="164">
        <v>328831300</v>
      </c>
      <c r="Q19" s="462">
        <f>G19+I19+K19+M19+O19</f>
        <v>1</v>
      </c>
      <c r="R19" s="462"/>
      <c r="S19" s="453">
        <f>SUM(J19:J21)+SUM(L19:L21)+SUM(N19:N21)+SUM(P19:P21)</f>
        <v>1770668028</v>
      </c>
    </row>
    <row r="20" spans="1:19" s="156" customFormat="1" ht="62.25" customHeight="1">
      <c r="A20" s="458"/>
      <c r="B20" s="459" t="s">
        <v>135</v>
      </c>
      <c r="C20" s="460" t="s">
        <v>135</v>
      </c>
      <c r="D20" s="460" t="s">
        <v>135</v>
      </c>
      <c r="E20" s="461" t="s">
        <v>135</v>
      </c>
      <c r="F20" s="167" t="s">
        <v>151</v>
      </c>
      <c r="G20" s="168">
        <v>0</v>
      </c>
      <c r="H20" s="158" t="s">
        <v>113</v>
      </c>
      <c r="I20" s="169">
        <v>0.4</v>
      </c>
      <c r="J20" s="164">
        <v>545160232</v>
      </c>
      <c r="K20" s="169">
        <v>0.2</v>
      </c>
      <c r="L20" s="164">
        <v>0</v>
      </c>
      <c r="M20" s="169">
        <v>0.2</v>
      </c>
      <c r="N20" s="164">
        <v>0</v>
      </c>
      <c r="O20" s="169">
        <v>0.2</v>
      </c>
      <c r="P20" s="164">
        <v>0</v>
      </c>
      <c r="Q20" s="462">
        <f>G20+I20+K20+M20+O20</f>
        <v>1</v>
      </c>
      <c r="R20" s="462"/>
      <c r="S20" s="463"/>
    </row>
    <row r="21" spans="1:19" s="156" customFormat="1" ht="58.5" customHeight="1">
      <c r="A21" s="444"/>
      <c r="B21" s="459" t="s">
        <v>136</v>
      </c>
      <c r="C21" s="460" t="s">
        <v>136</v>
      </c>
      <c r="D21" s="460" t="s">
        <v>136</v>
      </c>
      <c r="E21" s="461" t="s">
        <v>136</v>
      </c>
      <c r="F21" s="135" t="s">
        <v>152</v>
      </c>
      <c r="G21" s="133">
        <v>0</v>
      </c>
      <c r="H21" s="170" t="s">
        <v>113</v>
      </c>
      <c r="I21" s="136">
        <v>1</v>
      </c>
      <c r="J21" s="164">
        <v>0</v>
      </c>
      <c r="K21" s="136">
        <v>1</v>
      </c>
      <c r="L21" s="164">
        <v>0</v>
      </c>
      <c r="M21" s="136">
        <v>1</v>
      </c>
      <c r="N21" s="164">
        <v>0</v>
      </c>
      <c r="O21" s="136">
        <v>1</v>
      </c>
      <c r="P21" s="164">
        <v>0</v>
      </c>
      <c r="Q21" s="462">
        <v>1</v>
      </c>
      <c r="R21" s="462"/>
      <c r="S21" s="454"/>
    </row>
    <row r="22" spans="1:19" s="156" customFormat="1" ht="53.25" customHeight="1">
      <c r="A22" s="443" t="s">
        <v>137</v>
      </c>
      <c r="B22" s="459" t="s">
        <v>138</v>
      </c>
      <c r="C22" s="460"/>
      <c r="D22" s="460"/>
      <c r="E22" s="461"/>
      <c r="F22" s="167" t="s">
        <v>153</v>
      </c>
      <c r="G22" s="133">
        <v>0</v>
      </c>
      <c r="H22" s="158" t="s">
        <v>113</v>
      </c>
      <c r="I22" s="137">
        <v>1</v>
      </c>
      <c r="J22" s="171">
        <v>40000000</v>
      </c>
      <c r="K22" s="137">
        <v>1</v>
      </c>
      <c r="L22" s="171">
        <v>300000000</v>
      </c>
      <c r="M22" s="137">
        <v>1</v>
      </c>
      <c r="N22" s="171">
        <v>200000000</v>
      </c>
      <c r="O22" s="137">
        <v>1</v>
      </c>
      <c r="P22" s="171">
        <v>375807200</v>
      </c>
      <c r="Q22" s="464">
        <v>1</v>
      </c>
      <c r="R22" s="464"/>
      <c r="S22" s="453">
        <f>SUM(J22:J23)+SUM(L22:L23)+SUM(N22:N23)+SUM(P22:P23)</f>
        <v>915807200</v>
      </c>
    </row>
    <row r="23" spans="1:19" s="156" customFormat="1" ht="83.25" customHeight="1">
      <c r="A23" s="444"/>
      <c r="B23" s="459" t="s">
        <v>139</v>
      </c>
      <c r="C23" s="460" t="s">
        <v>139</v>
      </c>
      <c r="D23" s="460" t="s">
        <v>139</v>
      </c>
      <c r="E23" s="461" t="s">
        <v>139</v>
      </c>
      <c r="F23" s="172" t="s">
        <v>159</v>
      </c>
      <c r="G23" s="133">
        <v>0</v>
      </c>
      <c r="H23" s="158" t="s">
        <v>113</v>
      </c>
      <c r="I23" s="137">
        <v>1</v>
      </c>
      <c r="J23" s="171"/>
      <c r="K23" s="137">
        <v>1</v>
      </c>
      <c r="L23" s="171"/>
      <c r="M23" s="137">
        <v>1</v>
      </c>
      <c r="N23" s="171"/>
      <c r="O23" s="137">
        <v>1</v>
      </c>
      <c r="P23" s="171"/>
      <c r="Q23" s="464">
        <v>1</v>
      </c>
      <c r="R23" s="464"/>
      <c r="S23" s="454"/>
    </row>
    <row r="24" spans="1:19" s="156" customFormat="1" ht="58.5" customHeight="1">
      <c r="A24" s="443" t="s">
        <v>140</v>
      </c>
      <c r="B24" s="459" t="s">
        <v>141</v>
      </c>
      <c r="C24" s="460"/>
      <c r="D24" s="460"/>
      <c r="E24" s="461"/>
      <c r="F24" s="173" t="s">
        <v>154</v>
      </c>
      <c r="G24" s="162">
        <v>0</v>
      </c>
      <c r="H24" s="158" t="s">
        <v>122</v>
      </c>
      <c r="I24" s="174">
        <v>1</v>
      </c>
      <c r="J24" s="164">
        <v>140000000</v>
      </c>
      <c r="K24" s="174">
        <v>1</v>
      </c>
      <c r="L24" s="164">
        <v>140000000</v>
      </c>
      <c r="M24" s="174">
        <v>1</v>
      </c>
      <c r="N24" s="164">
        <v>131334280</v>
      </c>
      <c r="O24" s="174">
        <v>1</v>
      </c>
      <c r="P24" s="164">
        <v>131532520</v>
      </c>
      <c r="Q24" s="451">
        <f>G24+I24+K24+M24+O24</f>
        <v>4</v>
      </c>
      <c r="R24" s="452"/>
      <c r="S24" s="453">
        <f>SUM(J24:J26)+SUM(L24:L26)+SUM(N24:N26)+SUM(P24:P26)</f>
        <v>2176869474</v>
      </c>
    </row>
    <row r="25" spans="1:19" s="156" customFormat="1" ht="64.5" customHeight="1">
      <c r="A25" s="458"/>
      <c r="B25" s="459" t="s">
        <v>142</v>
      </c>
      <c r="C25" s="460" t="s">
        <v>142</v>
      </c>
      <c r="D25" s="460" t="s">
        <v>142</v>
      </c>
      <c r="E25" s="461" t="s">
        <v>142</v>
      </c>
      <c r="F25" s="173" t="s">
        <v>155</v>
      </c>
      <c r="G25" s="162">
        <v>2</v>
      </c>
      <c r="H25" s="158" t="s">
        <v>122</v>
      </c>
      <c r="I25" s="174">
        <v>0</v>
      </c>
      <c r="J25" s="164">
        <v>0</v>
      </c>
      <c r="K25" s="174">
        <v>1</v>
      </c>
      <c r="L25" s="164">
        <v>200000000</v>
      </c>
      <c r="M25" s="174">
        <v>1</v>
      </c>
      <c r="N25" s="164">
        <v>187620400</v>
      </c>
      <c r="O25" s="174">
        <v>2</v>
      </c>
      <c r="P25" s="164">
        <v>375807200</v>
      </c>
      <c r="Q25" s="451">
        <f>G25+I25+K25+M25+O25</f>
        <v>6</v>
      </c>
      <c r="R25" s="452"/>
      <c r="S25" s="463"/>
    </row>
    <row r="26" spans="1:19" s="156" customFormat="1" ht="78.75" customHeight="1">
      <c r="A26" s="444"/>
      <c r="B26" s="459" t="s">
        <v>143</v>
      </c>
      <c r="C26" s="460" t="s">
        <v>143</v>
      </c>
      <c r="D26" s="460" t="s">
        <v>143</v>
      </c>
      <c r="E26" s="461" t="s">
        <v>143</v>
      </c>
      <c r="F26" s="134" t="s">
        <v>156</v>
      </c>
      <c r="G26" s="162">
        <v>2</v>
      </c>
      <c r="H26" s="158" t="s">
        <v>122</v>
      </c>
      <c r="I26" s="163">
        <v>1</v>
      </c>
      <c r="J26" s="164">
        <v>180000000</v>
      </c>
      <c r="K26" s="163">
        <v>1</v>
      </c>
      <c r="L26" s="164">
        <v>180000000</v>
      </c>
      <c r="M26" s="163">
        <v>1</v>
      </c>
      <c r="N26" s="164">
        <f>234525500-99757626</f>
        <v>134767874</v>
      </c>
      <c r="O26" s="163">
        <v>2</v>
      </c>
      <c r="P26" s="164">
        <v>375807200</v>
      </c>
      <c r="Q26" s="465">
        <f>G26+I26+K26+M26+O26</f>
        <v>7</v>
      </c>
      <c r="R26" s="466"/>
      <c r="S26" s="454"/>
    </row>
    <row r="27" spans="1:19" s="156" customFormat="1" ht="78.75" customHeight="1">
      <c r="A27" s="443" t="s">
        <v>144</v>
      </c>
      <c r="B27" s="459" t="s">
        <v>145</v>
      </c>
      <c r="C27" s="460"/>
      <c r="D27" s="460"/>
      <c r="E27" s="461"/>
      <c r="F27" s="134" t="s">
        <v>157</v>
      </c>
      <c r="G27" s="188">
        <v>1</v>
      </c>
      <c r="H27" s="189" t="s">
        <v>113</v>
      </c>
      <c r="I27" s="188">
        <v>1</v>
      </c>
      <c r="J27" s="164">
        <v>149496781</v>
      </c>
      <c r="K27" s="188">
        <v>1</v>
      </c>
      <c r="L27" s="164">
        <v>140000000</v>
      </c>
      <c r="M27" s="188">
        <v>1</v>
      </c>
      <c r="N27" s="164">
        <f>150000000-11257224</f>
        <v>138742776</v>
      </c>
      <c r="O27" s="188">
        <v>1</v>
      </c>
      <c r="P27" s="164">
        <v>422783100</v>
      </c>
      <c r="Q27" s="464">
        <v>1</v>
      </c>
      <c r="R27" s="464"/>
      <c r="S27" s="469">
        <f>SUM(J27:J28)+SUM(L27:L28)+SUM(N27:N28)+SUM(P27:P28)</f>
        <v>892881811</v>
      </c>
    </row>
    <row r="28" spans="1:19" s="156" customFormat="1" ht="78.75" customHeight="1">
      <c r="A28" s="444"/>
      <c r="B28" s="459" t="s">
        <v>146</v>
      </c>
      <c r="C28" s="460" t="s">
        <v>146</v>
      </c>
      <c r="D28" s="460" t="s">
        <v>146</v>
      </c>
      <c r="E28" s="461" t="s">
        <v>146</v>
      </c>
      <c r="F28" s="134" t="s">
        <v>158</v>
      </c>
      <c r="G28" s="162">
        <v>0</v>
      </c>
      <c r="H28" s="158" t="s">
        <v>122</v>
      </c>
      <c r="I28" s="163">
        <v>2</v>
      </c>
      <c r="J28" s="164">
        <v>7327714</v>
      </c>
      <c r="K28" s="163">
        <v>2</v>
      </c>
      <c r="L28" s="164">
        <v>12000000</v>
      </c>
      <c r="M28" s="163">
        <v>2</v>
      </c>
      <c r="N28" s="164">
        <v>11257224</v>
      </c>
      <c r="O28" s="163">
        <v>2</v>
      </c>
      <c r="P28" s="164">
        <v>11274216</v>
      </c>
      <c r="Q28" s="465">
        <f>G28+I28+K28+M28+O28</f>
        <v>8</v>
      </c>
      <c r="R28" s="466"/>
      <c r="S28" s="435"/>
    </row>
    <row r="29" spans="1:19" s="178" customFormat="1" ht="23.25" customHeight="1">
      <c r="A29" s="175" t="s">
        <v>75</v>
      </c>
      <c r="B29" s="175"/>
      <c r="C29" s="175"/>
      <c r="D29" s="175"/>
      <c r="E29" s="175"/>
      <c r="F29" s="175"/>
      <c r="G29" s="175"/>
      <c r="H29" s="175"/>
      <c r="I29" s="176"/>
      <c r="J29" s="177">
        <f>SUM(J15:J28)</f>
        <v>1377000000</v>
      </c>
      <c r="K29" s="176"/>
      <c r="L29" s="177">
        <f>SUM(L15:L28)</f>
        <v>1377000000</v>
      </c>
      <c r="M29" s="176"/>
      <c r="N29" s="177">
        <f>SUM(N15:N28)</f>
        <v>1131722554</v>
      </c>
      <c r="O29" s="132"/>
      <c r="P29" s="177">
        <f>SUM(P15:P28)</f>
        <v>2054725866</v>
      </c>
      <c r="Q29" s="467"/>
      <c r="R29" s="468"/>
      <c r="S29" s="177">
        <f>SUM(S15:S28)</f>
        <v>5940448420</v>
      </c>
    </row>
    <row r="30" spans="2:3" ht="12.75">
      <c r="B30" s="179"/>
      <c r="C30" s="179"/>
    </row>
    <row r="31" ht="12.75">
      <c r="D31" s="157"/>
    </row>
    <row r="32" ht="12.75">
      <c r="G32" s="181"/>
    </row>
    <row r="35" spans="8:19" ht="12.75">
      <c r="H35" s="14"/>
      <c r="I35" s="14"/>
      <c r="J35" s="14"/>
      <c r="K35" s="14"/>
      <c r="L35" s="14"/>
      <c r="M35" s="14"/>
      <c r="N35" s="14"/>
      <c r="O35" s="14"/>
      <c r="P35" s="14"/>
      <c r="Q35" s="14"/>
      <c r="R35" s="14"/>
      <c r="S35" s="14"/>
    </row>
    <row r="36" spans="8:19" ht="12.75">
      <c r="H36" s="14"/>
      <c r="I36" s="14"/>
      <c r="J36" s="14"/>
      <c r="K36" s="14"/>
      <c r="L36" s="14"/>
      <c r="M36" s="14"/>
      <c r="N36" s="14"/>
      <c r="O36" s="14"/>
      <c r="P36" s="14"/>
      <c r="Q36" s="14"/>
      <c r="R36" s="14"/>
      <c r="S36" s="14"/>
    </row>
    <row r="37" spans="8:19" ht="12.75">
      <c r="H37" s="15"/>
      <c r="I37" s="15"/>
      <c r="J37" s="15"/>
      <c r="K37" s="15"/>
      <c r="L37" s="15"/>
      <c r="M37" s="15"/>
      <c r="N37" s="15"/>
      <c r="O37" s="14"/>
      <c r="P37" s="14"/>
      <c r="Q37" s="14"/>
      <c r="R37" s="14"/>
      <c r="S37" s="14"/>
    </row>
    <row r="38" spans="8:19" ht="12.75">
      <c r="H38" s="15"/>
      <c r="I38" s="15"/>
      <c r="J38" s="15"/>
      <c r="K38" s="15"/>
      <c r="L38" s="15"/>
      <c r="M38" s="15"/>
      <c r="N38" s="15"/>
      <c r="O38" s="14"/>
      <c r="P38" s="14"/>
      <c r="Q38" s="14"/>
      <c r="R38" s="14"/>
      <c r="S38" s="14"/>
    </row>
    <row r="39" spans="8:19" ht="12.75">
      <c r="H39" s="15"/>
      <c r="I39" s="15"/>
      <c r="J39" s="15"/>
      <c r="K39" s="15"/>
      <c r="L39" s="15"/>
      <c r="M39" s="15"/>
      <c r="N39" s="15"/>
      <c r="O39" s="14"/>
      <c r="P39" s="14"/>
      <c r="Q39" s="14"/>
      <c r="R39" s="14"/>
      <c r="S39" s="14"/>
    </row>
    <row r="40" spans="8:19" ht="12.75">
      <c r="H40" s="15"/>
      <c r="I40" s="15"/>
      <c r="J40" s="15"/>
      <c r="K40" s="15"/>
      <c r="L40" s="15"/>
      <c r="M40" s="15"/>
      <c r="N40" s="15"/>
      <c r="O40" s="14"/>
      <c r="P40" s="14"/>
      <c r="Q40" s="14"/>
      <c r="R40" s="14"/>
      <c r="S40" s="14"/>
    </row>
    <row r="41" spans="8:19" ht="12.75">
      <c r="H41" s="14"/>
      <c r="I41" s="14"/>
      <c r="J41" s="14"/>
      <c r="K41" s="14"/>
      <c r="L41" s="14"/>
      <c r="M41" s="14"/>
      <c r="N41" s="14"/>
      <c r="O41" s="14"/>
      <c r="P41" s="14"/>
      <c r="Q41" s="14"/>
      <c r="R41" s="14"/>
      <c r="S41" s="14"/>
    </row>
    <row r="42" spans="8:19" ht="12.75">
      <c r="H42" s="14"/>
      <c r="I42" s="14"/>
      <c r="J42" s="14"/>
      <c r="K42" s="14"/>
      <c r="L42" s="14"/>
      <c r="M42" s="14"/>
      <c r="N42" s="14"/>
      <c r="O42" s="14"/>
      <c r="P42" s="14"/>
      <c r="Q42" s="14"/>
      <c r="R42" s="14"/>
      <c r="S42" s="14"/>
    </row>
    <row r="43" spans="8:19" ht="12.75">
      <c r="H43" s="14"/>
      <c r="I43" s="14"/>
      <c r="J43" s="14"/>
      <c r="K43" s="14"/>
      <c r="L43" s="14"/>
      <c r="M43" s="14"/>
      <c r="N43" s="14"/>
      <c r="O43" s="14"/>
      <c r="P43" s="14"/>
      <c r="Q43" s="14"/>
      <c r="R43" s="14"/>
      <c r="S43" s="14"/>
    </row>
    <row r="44" spans="8:19" ht="12.75">
      <c r="H44" s="14"/>
      <c r="I44" s="14"/>
      <c r="J44" s="14"/>
      <c r="K44" s="14"/>
      <c r="L44" s="14"/>
      <c r="M44" s="14"/>
      <c r="N44" s="14"/>
      <c r="O44" s="14"/>
      <c r="P44" s="14"/>
      <c r="Q44" s="14"/>
      <c r="R44" s="14"/>
      <c r="S44" s="14"/>
    </row>
    <row r="45" spans="8:19" ht="12.75">
      <c r="H45" s="14"/>
      <c r="I45" s="14"/>
      <c r="J45" s="14"/>
      <c r="K45" s="14"/>
      <c r="L45" s="14"/>
      <c r="M45" s="14"/>
      <c r="N45" s="14"/>
      <c r="O45" s="14"/>
      <c r="P45" s="14"/>
      <c r="Q45" s="14"/>
      <c r="R45" s="14"/>
      <c r="S45" s="14"/>
    </row>
    <row r="46" spans="8:19" ht="12.75">
      <c r="H46" s="14"/>
      <c r="I46" s="14"/>
      <c r="J46" s="14"/>
      <c r="K46" s="14"/>
      <c r="L46" s="14"/>
      <c r="M46" s="14"/>
      <c r="N46" s="14"/>
      <c r="O46" s="14"/>
      <c r="P46" s="14"/>
      <c r="Q46" s="14"/>
      <c r="R46" s="14"/>
      <c r="S46" s="14"/>
    </row>
    <row r="47" spans="8:19" ht="12.75">
      <c r="H47" s="14"/>
      <c r="I47" s="14"/>
      <c r="J47" s="14"/>
      <c r="K47" s="14"/>
      <c r="L47" s="14"/>
      <c r="M47" s="14"/>
      <c r="N47" s="14"/>
      <c r="O47" s="14"/>
      <c r="P47" s="14"/>
      <c r="Q47" s="14"/>
      <c r="R47" s="14"/>
      <c r="S47" s="14"/>
    </row>
    <row r="48" spans="8:19" ht="12.75">
      <c r="H48" s="14"/>
      <c r="I48" s="14"/>
      <c r="J48" s="14"/>
      <c r="K48" s="14"/>
      <c r="L48" s="14"/>
      <c r="M48" s="14"/>
      <c r="N48" s="14"/>
      <c r="O48" s="14"/>
      <c r="P48" s="14"/>
      <c r="Q48" s="14"/>
      <c r="R48" s="14"/>
      <c r="S48" s="14"/>
    </row>
    <row r="49" spans="8:19" ht="12.75">
      <c r="H49" s="14"/>
      <c r="I49" s="14"/>
      <c r="J49" s="14"/>
      <c r="K49" s="14"/>
      <c r="L49" s="14"/>
      <c r="M49" s="14"/>
      <c r="N49" s="14"/>
      <c r="O49" s="14"/>
      <c r="P49" s="14"/>
      <c r="Q49" s="14"/>
      <c r="R49" s="14"/>
      <c r="S49" s="14"/>
    </row>
  </sheetData>
  <sheetProtection/>
  <mergeCells count="64">
    <mergeCell ref="Q29:R29"/>
    <mergeCell ref="A27:A28"/>
    <mergeCell ref="B27:E27"/>
    <mergeCell ref="Q27:R27"/>
    <mergeCell ref="S27:S28"/>
    <mergeCell ref="B28:E28"/>
    <mergeCell ref="Q28:R28"/>
    <mergeCell ref="A24:A26"/>
    <mergeCell ref="B24:E24"/>
    <mergeCell ref="Q24:R24"/>
    <mergeCell ref="S24:S26"/>
    <mergeCell ref="B25:E25"/>
    <mergeCell ref="Q25:R25"/>
    <mergeCell ref="B26:E26"/>
    <mergeCell ref="Q26:R26"/>
    <mergeCell ref="A22:A23"/>
    <mergeCell ref="B22:E22"/>
    <mergeCell ref="Q22:R22"/>
    <mergeCell ref="S22:S23"/>
    <mergeCell ref="B23:E23"/>
    <mergeCell ref="Q23:R23"/>
    <mergeCell ref="B18:E18"/>
    <mergeCell ref="Q18:R18"/>
    <mergeCell ref="A19:A21"/>
    <mergeCell ref="B19:E19"/>
    <mergeCell ref="Q19:R19"/>
    <mergeCell ref="S19:S21"/>
    <mergeCell ref="B20:E20"/>
    <mergeCell ref="Q20:R20"/>
    <mergeCell ref="B21:E21"/>
    <mergeCell ref="Q21:R21"/>
    <mergeCell ref="B15:E15"/>
    <mergeCell ref="Q15:R15"/>
    <mergeCell ref="A16:A17"/>
    <mergeCell ref="B16:E17"/>
    <mergeCell ref="Q16:R16"/>
    <mergeCell ref="S16:S17"/>
    <mergeCell ref="Q17:R17"/>
    <mergeCell ref="A12:A14"/>
    <mergeCell ref="B12:E14"/>
    <mergeCell ref="F12:F14"/>
    <mergeCell ref="G12:G14"/>
    <mergeCell ref="H12:H14"/>
    <mergeCell ref="I12:S13"/>
    <mergeCell ref="Q14:R14"/>
    <mergeCell ref="A9:D9"/>
    <mergeCell ref="E9:S9"/>
    <mergeCell ref="A10:D10"/>
    <mergeCell ref="E10:S10"/>
    <mergeCell ref="A11:D11"/>
    <mergeCell ref="E11:S11"/>
    <mergeCell ref="A5:S5"/>
    <mergeCell ref="A6:S6"/>
    <mergeCell ref="A7:D7"/>
    <mergeCell ref="E7:S7"/>
    <mergeCell ref="A8:D8"/>
    <mergeCell ref="E8:S8"/>
    <mergeCell ref="A1:C4"/>
    <mergeCell ref="D1:O2"/>
    <mergeCell ref="Q1:S1"/>
    <mergeCell ref="Q2:S2"/>
    <mergeCell ref="D3:O4"/>
    <mergeCell ref="R3:S3"/>
    <mergeCell ref="R4:S4"/>
  </mergeCells>
  <printOptions horizontalCentered="1" verticalCentered="1"/>
  <pageMargins left="0.31496062992125984" right="0.52" top="0.984251968503937" bottom="0.984251968503937" header="0" footer="0"/>
  <pageSetup horizontalDpi="600" verticalDpi="600" orientation="landscape" paperSize="122" scale="3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dcaicedo</dc:creator>
  <cp:keywords/>
  <dc:description/>
  <cp:lastModifiedBy>Celia Velasquez</cp:lastModifiedBy>
  <cp:lastPrinted>2016-08-02T19:37:55Z</cp:lastPrinted>
  <dcterms:created xsi:type="dcterms:W3CDTF">2009-04-02T20:41:07Z</dcterms:created>
  <dcterms:modified xsi:type="dcterms:W3CDTF">2018-10-10T21:15:59Z</dcterms:modified>
  <cp:category/>
  <cp:version/>
  <cp:contentType/>
  <cp:contentStatus/>
</cp:coreProperties>
</file>