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POA-1" sheetId="1" r:id="rId1"/>
  </sheets>
  <externalReferences>
    <externalReference r:id="rId4"/>
    <externalReference r:id="rId5"/>
  </externalReferences>
  <definedNames/>
  <calcPr fullCalcOnLoad="1"/>
</workbook>
</file>

<file path=xl/comments1.xml><?xml version="1.0" encoding="utf-8"?>
<comments xmlns="http://schemas.openxmlformats.org/spreadsheetml/2006/main">
  <authors>
    <author>Celia Vel?squez</author>
  </authors>
  <commentList>
    <comment ref="O24" authorId="0">
      <text>
        <r>
          <rPr>
            <b/>
            <sz val="9"/>
            <rFont val="Tahoma"/>
            <family val="2"/>
          </rPr>
          <t>Esta casilla corresponde a cada actividad POA según su indicador</t>
        </r>
        <r>
          <rPr>
            <sz val="9"/>
            <rFont val="Tahoma"/>
            <family val="2"/>
          </rPr>
          <t xml:space="preserve">
</t>
        </r>
      </text>
    </comment>
    <comment ref="Q24" authorId="0">
      <text>
        <r>
          <rPr>
            <b/>
            <sz val="9"/>
            <rFont val="Tahoma"/>
            <family val="2"/>
          </rPr>
          <t>Esta actividad corresponde al promedio ponderadode todas las actividades POA que cumplen la meta PA</t>
        </r>
        <r>
          <rPr>
            <sz val="9"/>
            <rFont val="Tahoma"/>
            <family val="2"/>
          </rPr>
          <t xml:space="preserve">
</t>
        </r>
      </text>
    </comment>
  </commentList>
</comments>
</file>

<file path=xl/sharedStrings.xml><?xml version="1.0" encoding="utf-8"?>
<sst xmlns="http://schemas.openxmlformats.org/spreadsheetml/2006/main" count="89" uniqueCount="78">
  <si>
    <t>DICIEMBRE</t>
  </si>
  <si>
    <t>TOTAL</t>
  </si>
  <si>
    <t>PRESUPUESTO</t>
  </si>
  <si>
    <t>VALOR ($)</t>
  </si>
  <si>
    <t>Presupuesto asignado inicialmente</t>
  </si>
  <si>
    <t xml:space="preserve">LINEA ESTRATEGICA DEL PGAR: </t>
  </si>
  <si>
    <t>Adición o ajuste (1):</t>
  </si>
  <si>
    <t>(+ o -)</t>
  </si>
  <si>
    <t>Adición o ajuste (2):</t>
  </si>
  <si>
    <t>Adición o ajuste (3):</t>
  </si>
  <si>
    <t>Adición o ajuste (4):</t>
  </si>
  <si>
    <t>No.</t>
  </si>
  <si>
    <t>LOCALIZACION  (Región, municipio, zona o área)</t>
  </si>
  <si>
    <t>FIRMA</t>
  </si>
  <si>
    <t>NOMBRE</t>
  </si>
  <si>
    <t>CARGO / ROL</t>
  </si>
  <si>
    <t>FECHA</t>
  </si>
  <si>
    <t>% DE AVANCE FÍSICO ACUMULADO</t>
  </si>
  <si>
    <t>CORPORACIÓN AUTÓNOMA REGIONAL DE BOYACÁ</t>
  </si>
  <si>
    <t>FORMATO DE REGISTRO</t>
  </si>
  <si>
    <t>SISTEMA INTEGRADO DE GESTIÓN DE LA CALIDAD</t>
  </si>
  <si>
    <t>CONTROL Y SEGUIMIENTO PLANES OPERATIVOS - POAS</t>
  </si>
  <si>
    <t>FEV-18</t>
  </si>
  <si>
    <t xml:space="preserve">EVALUACIÓN A FIN DE: Marque X </t>
  </si>
  <si>
    <t>RESULTADO DEL INDICADOR A LA FECHA DE CORTE</t>
  </si>
  <si>
    <t>PRESUPUESTO
ACTIVIDAD
($)</t>
  </si>
  <si>
    <t>VALOR COMPROMETIDO ($)
ACTIVIDAD</t>
  </si>
  <si>
    <t>% DE EJECUCIÓN
PRESUPUESTAL</t>
  </si>
  <si>
    <t>PROGRAMA PLAN DE ACCION:</t>
  </si>
  <si>
    <t>RUBRO PRESUPUESTAL</t>
  </si>
  <si>
    <t>Adición o ajuste (5):</t>
  </si>
  <si>
    <t>Adición o ajuste (6):</t>
  </si>
  <si>
    <t>Adición o ajuste (7):</t>
  </si>
  <si>
    <t>Adición o ajuste (8):</t>
  </si>
  <si>
    <t>Adición o ajuste (12):</t>
  </si>
  <si>
    <t>Adición o ajuste (13):</t>
  </si>
  <si>
    <t>Fecha de la versión</t>
  </si>
  <si>
    <t>Versión POA a evaluar</t>
  </si>
  <si>
    <t>Total asignado</t>
  </si>
  <si>
    <t>OBSERVACIONES (SEGÚN APLIQUE)</t>
  </si>
  <si>
    <t>ELABORÓ</t>
  </si>
  <si>
    <t>INDICADORES POA DE RENDIMIENTO O GESTION</t>
  </si>
  <si>
    <t xml:space="preserve">METAS MATRIZ ACCIONES OPERATIVAS  PROYECTO PA </t>
  </si>
  <si>
    <t>ACTIVIDADES  POA</t>
  </si>
  <si>
    <t>EVALUACIÓN MISIONAL</t>
  </si>
  <si>
    <t xml:space="preserve">TRIMESTRE EVALUADO </t>
  </si>
  <si>
    <t>VALOR PAGADO ($)
ACTIVIDAD</t>
  </si>
  <si>
    <t>% DE EJECUCIÓN
SOBRE PAGOS</t>
  </si>
  <si>
    <t>AÑO:</t>
  </si>
  <si>
    <t>X</t>
  </si>
  <si>
    <t>SUBPROGRAMA PLAN DE ACCIÓN:</t>
  </si>
  <si>
    <t xml:space="preserve">PROYECTO </t>
  </si>
  <si>
    <t>APROBÓ</t>
  </si>
  <si>
    <t>LUZ DEYANIRA GONZALEZ CASTILLO</t>
  </si>
  <si>
    <t>Subdirectora de Planeación y Sistemas de Información</t>
  </si>
  <si>
    <t>JAIRO INGNACIO GARCIA RODRIGUEZ</t>
  </si>
  <si>
    <t>Subdirector de Ecosistemas y Gestión Ambiental</t>
  </si>
  <si>
    <t>Implementación de medidas de manejo en el Lago de Tota</t>
  </si>
  <si>
    <t>Acciones de manejo en  Lago de Tota de acuerdo a las   competencias de la Corporación  en el  CONPES 3801</t>
  </si>
  <si>
    <r>
      <rPr>
        <b/>
        <sz val="10"/>
        <rFont val="Arial"/>
        <family val="2"/>
      </rPr>
      <t>FUENTE DE VERIFICACION DE EVIDENCIAS REPORTADAS</t>
    </r>
    <r>
      <rPr>
        <sz val="10"/>
        <rFont val="Arial"/>
        <family val="0"/>
      </rPr>
      <t xml:space="preserve"> 
(Señalar ruta magnetica o fisica de acceso a la evidencia)</t>
    </r>
  </si>
  <si>
    <t xml:space="preserve"> </t>
  </si>
  <si>
    <t>APROBO</t>
  </si>
  <si>
    <t>Seguimiento a las acciones establecidas en el CONPES 3801 a la Corporación</t>
  </si>
  <si>
    <t>JUNIO</t>
  </si>
  <si>
    <t>NOVIEMBRE</t>
  </si>
  <si>
    <t>Versión 0</t>
  </si>
  <si>
    <t>520 904 05 01 10</t>
  </si>
  <si>
    <t xml:space="preserve">Continuacion Fase lmplementación del  Plan Ecoturistico de Playa Blanca </t>
  </si>
  <si>
    <t xml:space="preserve"> Contratos de Prestación de servicios y/o Contratos de Suministro  adjudicados</t>
  </si>
  <si>
    <t xml:space="preserve">Numero de acciones implemnetadas dentro del Plan ecoturistico </t>
  </si>
  <si>
    <t>(No. De contratos ejecutados/No. De contratos programados)*100</t>
  </si>
  <si>
    <t>(No. Deacciones implementadas/No. De acciones programados)*100</t>
  </si>
  <si>
    <t xml:space="preserve">Numero de acciones implementadas dentro del Plan ecoturistico </t>
  </si>
  <si>
    <t>MAYO</t>
  </si>
  <si>
    <t>Informes Playa Blanca Mayo-Plan de trabajo 2018.\\Servertecnica\Compartida</t>
  </si>
  <si>
    <t xml:space="preserve">Carpeta de cada uno de los contratos y expedientes relacionados. \\Servertecnica\Compartida. Carpeta del proceso en oficina de Contratación y productos en la ruta: \\Servertecnica\Compartida </t>
  </si>
  <si>
    <t xml:space="preserve">Para el desarrollo de las actividades de Seguimiento e implementacion al CONPES 3801 se realizó  pagos a los siguientes contratos de prestacion de servicios relacionada a continuación: 
CPS-2018023
CPS-2018061
CPS-2018064
CPS-2018065
CPS-2018087
CPS-2018099
CPS-2018114                                                                                                                                                                                                                                                                              - Se realizó  control de maleza acuática  de aproximadamente 1.400 m3 con el equipo técnico en el sector Los Arcos, en el municipio de Tota y Boyapesca en Aquitania. Así mismo se realizó disposición de la maleza acuática en los sectores de La Puerta, Suse.
- Se realizaron los aforos y monitoreos de cantidad y calidad del recurso hidrico de los cuerpos de agua tributarios al Lago de Tota, Tunel de Cuitiva y Lago de Tota.
-  Participación en la primera sesión del Comité Nacional del proyecto AICCA del IDEAM para aprobación de plan operativo del proyecto de adaptación al cambio climático a ejecutar en el Lago de Tota desarrollada el 15 de junio de 2018.
- Presentación de avance de la Reglamentación del Túnel de Cuitiva con usuarios de Distritos de Riego respecto a cuadros de distribución de caudales, el 21 de junio de 2018.
- Organización y participación de la Misión de Supervisión del proyecto en el sector del agua y saneamiento del Lago de Tota por parte de la AGENCIA FRANCESA DE DESARROLLO (AFD) y el MADS, financiadores del CONPES 3801, realizado del 25 al 28 de junio del 2018.                                                                                                                     - Participación en el “LANZAMIENTO SIEMBRA UN ÁRBOL EN LA CUENCA DEL LAGO DE TOTA 2018 ”  SECTOR TURÍSTICO – MUNICIPIO DE TOTA, el cual se realizó el  Miércoles 13  de Junio de 2018                                                                                                                                                                                                                                                             - Asignación de trámites de visitas de Concesión de Agua con los profesionales de apoyo de la oficina Santa Inés según avisos comisorios  y trámites según los radicados en la plataforma ALMERA.
                                                                                                                                                                                                                                                                                </t>
  </si>
  <si>
    <t xml:space="preserve">En desarrollo del Convenio CNV 2017 030   con FONTUR, Municipio de Tota y CORPOBOYACA con el fin Aunar esfuerzos Humanos Administrativos financieros, jurídicos y de asistencia Técnica en el Fortalecimiento ecoturístico del predio Playa Blanca municipio de Tota; se realizó reunión de mesas de trabajo con los actores relacionados con el destino ecoturístico de Playa Blanca (Alcaldía de Tota, Policía, Prestadores de servicios ecoturísticos), el 27 de junio para establecer condiciones y necesidades administrativas para el buen manejo del predio Playa Blanca.  </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</si>
</sst>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_ * #,##0.00_ ;_ * \-#,##0.00_ ;_ * &quot;-&quot;??_ ;_ @_ "/>
    <numFmt numFmtId="187" formatCode="_(* #,##0_);_(* \(#,##0\);_(* &quot;-&quot;??_);_(@_)"/>
    <numFmt numFmtId="188" formatCode="_-[$$-340A]\ * #,##0_-;\-[$$-340A]\ * #,##0_-;_-[$$-340A]\ * &quot;-&quot;_-;_-@_-"/>
    <numFmt numFmtId="189" formatCode="[$-240A]dddd\,\ dd&quot; de &quot;mmmm&quot; de &quot;yyyy"/>
    <numFmt numFmtId="190" formatCode="[$-240A]h:mm:ss\ AM/PM"/>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
    <numFmt numFmtId="196" formatCode="&quot;$&quot;\ #,##0"/>
    <numFmt numFmtId="197" formatCode="0.0%"/>
    <numFmt numFmtId="198" formatCode="0.000%"/>
    <numFmt numFmtId="199" formatCode="[$-240A]hh:mm:ss\ AM/PM"/>
  </numFmts>
  <fonts count="41">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name val="Arial"/>
      <family val="2"/>
    </font>
    <font>
      <b/>
      <sz val="10"/>
      <name val="Arial"/>
      <family val="2"/>
    </font>
    <font>
      <sz val="8"/>
      <name val="Arial"/>
      <family val="2"/>
    </font>
    <font>
      <sz val="12"/>
      <name val="Arial"/>
      <family val="2"/>
    </font>
    <font>
      <sz val="14"/>
      <name val="Arial"/>
      <family val="2"/>
    </font>
    <font>
      <b/>
      <sz val="9"/>
      <name val="Arial"/>
      <family val="2"/>
    </font>
    <font>
      <b/>
      <sz val="16"/>
      <name val="Arial"/>
      <family val="2"/>
    </font>
    <font>
      <sz val="9"/>
      <name val="Tahoma"/>
      <family val="2"/>
    </font>
    <font>
      <b/>
      <sz val="9"/>
      <name val="Tahoma"/>
      <family val="2"/>
    </font>
    <font>
      <sz val="9"/>
      <name val="Arial"/>
      <family val="2"/>
    </font>
    <font>
      <u val="single"/>
      <sz val="10"/>
      <color indexed="12"/>
      <name val="Arial"/>
      <family val="2"/>
    </font>
    <font>
      <u val="single"/>
      <sz val="10"/>
      <color indexed="20"/>
      <name val="Arial"/>
      <family val="2"/>
    </font>
    <font>
      <sz val="10"/>
      <color indexed="8"/>
      <name val="Arial"/>
      <family val="2"/>
    </font>
    <font>
      <b/>
      <sz val="10"/>
      <color indexed="8"/>
      <name val="Arial"/>
      <family val="2"/>
    </font>
    <font>
      <sz val="10"/>
      <color indexed="10"/>
      <name val="Arial"/>
      <family val="2"/>
    </font>
    <font>
      <sz val="10"/>
      <color indexed="8"/>
      <name val="Arial Narrow"/>
      <family val="2"/>
    </font>
    <font>
      <u val="single"/>
      <sz val="10"/>
      <color theme="10"/>
      <name val="Arial"/>
      <family val="2"/>
    </font>
    <font>
      <u val="single"/>
      <sz val="10"/>
      <color theme="11"/>
      <name val="Arial"/>
      <family val="2"/>
    </font>
    <font>
      <sz val="10"/>
      <color theme="1"/>
      <name val="Arial"/>
      <family val="2"/>
    </font>
    <font>
      <sz val="10"/>
      <color theme="1"/>
      <name val="Arial Narrow"/>
      <family val="2"/>
    </font>
    <font>
      <sz val="10"/>
      <color rgb="FFFF0000"/>
      <name val="Arial"/>
      <family val="2"/>
    </font>
    <font>
      <b/>
      <sz val="10"/>
      <color theme="1"/>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style="thin"/>
      <top style="thin"/>
      <bottom style="thin"/>
    </border>
    <border>
      <left/>
      <right/>
      <top/>
      <bottom style="medium"/>
    </border>
    <border>
      <left style="thin"/>
      <right style="thin"/>
      <top style="medium"/>
      <bottom style="thin"/>
    </border>
    <border>
      <left style="thin"/>
      <right style="thin"/>
      <top style="thin"/>
      <bottom/>
    </border>
    <border>
      <left/>
      <right style="thin"/>
      <top/>
      <bottom style="medium"/>
    </border>
    <border>
      <left/>
      <right style="thin"/>
      <top style="thin"/>
      <bottom style="thin"/>
    </border>
    <border>
      <left style="medium"/>
      <right style="medium"/>
      <top style="medium"/>
      <bottom style="medium"/>
    </border>
    <border>
      <left style="thin"/>
      <right/>
      <top style="thin"/>
      <bottom style="thin"/>
    </border>
    <border>
      <left style="thin"/>
      <right>
        <color indexed="63"/>
      </right>
      <top/>
      <bottom style="medium"/>
    </border>
    <border>
      <left/>
      <right/>
      <top style="thin"/>
      <bottom style="thin"/>
    </border>
    <border>
      <left style="medium"/>
      <right style="thin"/>
      <top>
        <color indexed="63"/>
      </top>
      <bottom style="medium"/>
    </border>
    <border>
      <left style="thin"/>
      <right style="thin"/>
      <top/>
      <bottom style="mediu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top style="medium"/>
      <bottom style="thin"/>
    </border>
    <border>
      <left/>
      <right/>
      <top style="medium"/>
      <bottom style="thin"/>
    </border>
    <border>
      <left style="thin"/>
      <right style="thin"/>
      <top/>
      <bottom/>
    </border>
    <border>
      <left style="medium"/>
      <right/>
      <top style="thin"/>
      <bottom/>
    </border>
    <border>
      <left style="medium"/>
      <right/>
      <top/>
      <bottom/>
    </border>
    <border>
      <left/>
      <right style="thin"/>
      <top/>
      <bottom/>
    </border>
    <border>
      <left style="thin"/>
      <right/>
      <top/>
      <bottom/>
    </border>
    <border>
      <left style="medium"/>
      <right/>
      <top/>
      <bottom style="medium"/>
    </border>
    <border>
      <left style="medium"/>
      <right>
        <color indexed="63"/>
      </right>
      <top style="medium"/>
      <bottom>
        <color indexed="63"/>
      </bottom>
    </border>
    <border>
      <left>
        <color indexed="63"/>
      </left>
      <right>
        <color indexed="63"/>
      </right>
      <top style="medium"/>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0" fontId="0" fillId="23" borderId="5" applyNumberFormat="0" applyFont="0" applyAlignment="0" applyProtection="0"/>
    <xf numFmtId="9" fontId="0" fillId="0" borderId="0" applyFont="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192">
    <xf numFmtId="0" fontId="0" fillId="0" borderId="0" xfId="0" applyAlignment="1">
      <alignment/>
    </xf>
    <xf numFmtId="0" fontId="0" fillId="0" borderId="0" xfId="0" applyAlignment="1" applyProtection="1">
      <alignment vertical="center"/>
      <protection locked="0"/>
    </xf>
    <xf numFmtId="0" fontId="22" fillId="0" borderId="10" xfId="0" applyFont="1" applyFill="1" applyBorder="1" applyAlignment="1" applyProtection="1">
      <alignment horizontal="center" vertical="center"/>
      <protection locked="0"/>
    </xf>
    <xf numFmtId="14" fontId="22" fillId="0" borderId="1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49" fontId="20" fillId="0" borderId="0" xfId="51" applyNumberFormat="1"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21"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22" fillId="0" borderId="0" xfId="0" applyFont="1" applyBorder="1" applyAlignment="1" applyProtection="1">
      <alignment horizontal="center" vertical="center"/>
      <protection/>
    </xf>
    <xf numFmtId="0" fontId="19" fillId="17" borderId="1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9" fillId="0" borderId="10" xfId="0" applyFont="1" applyFill="1" applyBorder="1" applyAlignment="1" applyProtection="1">
      <alignment horizontal="center" vertical="center" wrapText="1"/>
      <protection/>
    </xf>
    <xf numFmtId="0" fontId="0" fillId="0" borderId="11" xfId="0" applyBorder="1" applyAlignment="1" applyProtection="1">
      <alignment vertical="center"/>
      <protection/>
    </xf>
    <xf numFmtId="0" fontId="20" fillId="0" borderId="11"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0" xfId="0" applyFont="1" applyBorder="1" applyAlignment="1" applyProtection="1">
      <alignment vertical="center"/>
      <protection/>
    </xf>
    <xf numFmtId="0" fontId="19" fillId="16" borderId="12" xfId="0" applyFont="1" applyFill="1" applyBorder="1" applyAlignment="1" applyProtection="1">
      <alignment horizontal="center" vertical="center"/>
      <protection/>
    </xf>
    <xf numFmtId="0" fontId="19" fillId="0" borderId="13" xfId="0" applyFont="1" applyFill="1" applyBorder="1" applyAlignment="1" applyProtection="1">
      <alignment horizontal="justify" vertical="center"/>
      <protection/>
    </xf>
    <xf numFmtId="3" fontId="0" fillId="0" borderId="0" xfId="0" applyNumberFormat="1" applyFont="1" applyFill="1" applyBorder="1" applyAlignment="1" applyProtection="1">
      <alignment horizontal="right" vertical="center"/>
      <protection/>
    </xf>
    <xf numFmtId="0" fontId="19" fillId="0" borderId="10"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3" fontId="0" fillId="0" borderId="10" xfId="0" applyNumberFormat="1" applyFont="1" applyFill="1" applyBorder="1" applyAlignment="1" applyProtection="1">
      <alignment horizontal="left" vertical="center"/>
      <protection/>
    </xf>
    <xf numFmtId="3" fontId="0" fillId="0" borderId="0" xfId="0" applyNumberFormat="1" applyFont="1" applyFill="1" applyBorder="1" applyAlignment="1" applyProtection="1">
      <alignment horizontal="left" vertical="center"/>
      <protection/>
    </xf>
    <xf numFmtId="188" fontId="20" fillId="0" borderId="0" xfId="0" applyNumberFormat="1" applyFont="1" applyFill="1" applyBorder="1" applyAlignment="1" applyProtection="1">
      <alignment horizontal="center" vertical="center"/>
      <protection/>
    </xf>
    <xf numFmtId="0" fontId="19" fillId="16" borderId="14" xfId="0" applyFont="1" applyFill="1" applyBorder="1" applyAlignment="1" applyProtection="1">
      <alignment horizontal="center" vertical="center"/>
      <protection/>
    </xf>
    <xf numFmtId="0" fontId="0" fillId="0" borderId="0" xfId="0" applyAlignment="1" applyProtection="1">
      <alignment vertical="center"/>
      <protection/>
    </xf>
    <xf numFmtId="0" fontId="0" fillId="0" borderId="15" xfId="0" applyBorder="1" applyAlignment="1" applyProtection="1">
      <alignment horizontal="center" vertical="center"/>
      <protection/>
    </xf>
    <xf numFmtId="0" fontId="0" fillId="0" borderId="10" xfId="0" applyBorder="1" applyAlignment="1" applyProtection="1">
      <alignment horizontal="justify" vertical="center"/>
      <protection/>
    </xf>
    <xf numFmtId="9" fontId="0" fillId="0" borderId="16" xfId="51" applyNumberFormat="1" applyFont="1" applyFill="1" applyBorder="1" applyAlignment="1" applyProtection="1">
      <alignment horizontal="center" vertical="center"/>
      <protection/>
    </xf>
    <xf numFmtId="9" fontId="0" fillId="0" borderId="0" xfId="51"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justify" vertical="center" wrapText="1"/>
      <protection/>
    </xf>
    <xf numFmtId="0" fontId="19" fillId="0" borderId="10" xfId="0" applyFont="1" applyBorder="1" applyAlignment="1" applyProtection="1">
      <alignment vertical="center" wrapText="1"/>
      <protection/>
    </xf>
    <xf numFmtId="3" fontId="0" fillId="0" borderId="0" xfId="0" applyNumberFormat="1" applyFont="1" applyFill="1" applyBorder="1" applyAlignment="1">
      <alignment horizontal="justify" vertical="center" wrapText="1"/>
    </xf>
    <xf numFmtId="0" fontId="19" fillId="24" borderId="0" xfId="0" applyFont="1" applyFill="1" applyBorder="1" applyAlignment="1" applyProtection="1">
      <alignment horizontal="center" vertical="center"/>
      <protection/>
    </xf>
    <xf numFmtId="0" fontId="19" fillId="0" borderId="0" xfId="0" applyFont="1" applyBorder="1" applyAlignment="1" applyProtection="1">
      <alignment horizontal="right" vertical="center"/>
      <protection/>
    </xf>
    <xf numFmtId="0" fontId="19" fillId="0" borderId="0" xfId="0" applyFont="1" applyFill="1" applyBorder="1" applyAlignment="1" applyProtection="1">
      <alignment horizontal="center" vertical="center"/>
      <protection locked="0"/>
    </xf>
    <xf numFmtId="0" fontId="19" fillId="0" borderId="17" xfId="0" applyFont="1" applyFill="1" applyBorder="1" applyAlignment="1" applyProtection="1">
      <alignment horizontal="left" vertical="center"/>
      <protection/>
    </xf>
    <xf numFmtId="3" fontId="0" fillId="0" borderId="13" xfId="0" applyNumberFormat="1" applyFont="1" applyFill="1" applyBorder="1" applyAlignment="1" applyProtection="1">
      <alignment horizontal="left" vertical="center"/>
      <protection/>
    </xf>
    <xf numFmtId="3" fontId="19" fillId="0" borderId="10" xfId="0" applyNumberFormat="1" applyFont="1" applyFill="1" applyBorder="1" applyAlignment="1" applyProtection="1">
      <alignment horizontal="right" vertical="center"/>
      <protection/>
    </xf>
    <xf numFmtId="0" fontId="0" fillId="0" borderId="0" xfId="0" applyAlignment="1">
      <alignment vertical="center"/>
    </xf>
    <xf numFmtId="0" fontId="21" fillId="0" borderId="0" xfId="0" applyFont="1" applyBorder="1" applyAlignment="1">
      <alignment vertical="center"/>
    </xf>
    <xf numFmtId="0" fontId="21" fillId="0" borderId="10" xfId="0" applyFont="1" applyBorder="1" applyAlignment="1">
      <alignment vertical="center"/>
    </xf>
    <xf numFmtId="14" fontId="21" fillId="0" borderId="10" xfId="0" applyNumberFormat="1" applyFont="1" applyBorder="1" applyAlignment="1">
      <alignment vertical="center"/>
    </xf>
    <xf numFmtId="9" fontId="0" fillId="0" borderId="10" xfId="57" applyFont="1" applyBorder="1" applyAlignment="1" applyProtection="1">
      <alignment horizontal="center" vertical="center" wrapText="1"/>
      <protection locked="0"/>
    </xf>
    <xf numFmtId="9" fontId="0" fillId="0" borderId="18" xfId="52" applyNumberFormat="1" applyFont="1" applyFill="1" applyBorder="1" applyAlignment="1" applyProtection="1">
      <alignment horizontal="center" vertical="center" wrapText="1"/>
      <protection/>
    </xf>
    <xf numFmtId="14" fontId="0" fillId="0" borderId="10" xfId="0" applyNumberFormat="1" applyFont="1" applyBorder="1" applyAlignment="1" applyProtection="1">
      <alignment horizontal="center" vertical="center"/>
      <protection/>
    </xf>
    <xf numFmtId="14" fontId="0" fillId="0" borderId="17" xfId="0" applyNumberFormat="1" applyFont="1" applyBorder="1" applyAlignment="1" applyProtection="1">
      <alignment vertical="top" wrapText="1"/>
      <protection/>
    </xf>
    <xf numFmtId="14" fontId="0" fillId="0" borderId="19" xfId="0" applyNumberFormat="1" applyFont="1" applyBorder="1" applyAlignment="1" applyProtection="1">
      <alignment vertical="top" wrapText="1"/>
      <protection/>
    </xf>
    <xf numFmtId="14" fontId="0" fillId="0" borderId="0" xfId="0" applyNumberFormat="1" applyFont="1" applyBorder="1" applyAlignment="1" applyProtection="1">
      <alignment vertical="top" wrapText="1"/>
      <protection/>
    </xf>
    <xf numFmtId="0" fontId="21" fillId="0" borderId="17" xfId="0" applyFont="1" applyBorder="1" applyAlignment="1">
      <alignment horizontal="center" vertical="center"/>
    </xf>
    <xf numFmtId="0" fontId="21" fillId="0" borderId="15" xfId="0" applyFont="1" applyBorder="1" applyAlignment="1">
      <alignment horizontal="center" vertical="center"/>
    </xf>
    <xf numFmtId="0" fontId="18" fillId="0" borderId="10" xfId="0" applyFont="1" applyBorder="1" applyAlignment="1">
      <alignment horizontal="center" vertical="center"/>
    </xf>
    <xf numFmtId="0" fontId="19" fillId="0" borderId="10" xfId="0" applyFont="1" applyBorder="1" applyAlignment="1" applyProtection="1">
      <alignment horizontal="center" vertical="center" wrapText="1"/>
      <protection/>
    </xf>
    <xf numFmtId="0" fontId="19" fillId="16" borderId="20" xfId="0" applyFont="1" applyFill="1" applyBorder="1" applyAlignment="1" applyProtection="1">
      <alignment horizontal="center" vertical="center"/>
      <protection/>
    </xf>
    <xf numFmtId="3" fontId="19" fillId="24" borderId="0" xfId="0" applyNumberFormat="1" applyFont="1" applyFill="1" applyBorder="1" applyAlignment="1" applyProtection="1">
      <alignment horizontal="right" vertical="center"/>
      <protection/>
    </xf>
    <xf numFmtId="0" fontId="21" fillId="0" borderId="10" xfId="0" applyFont="1" applyBorder="1" applyAlignment="1">
      <alignment vertical="center" wrapText="1"/>
    </xf>
    <xf numFmtId="196" fontId="0" fillId="0" borderId="10" xfId="0" applyNumberFormat="1" applyFont="1" applyBorder="1" applyAlignment="1" applyProtection="1">
      <alignment horizontal="center" vertical="center" wrapText="1"/>
      <protection/>
    </xf>
    <xf numFmtId="3" fontId="0" fillId="0" borderId="10" xfId="0" applyNumberFormat="1" applyFont="1" applyFill="1" applyBorder="1" applyAlignment="1" applyProtection="1">
      <alignment horizontal="right" vertical="center"/>
      <protection/>
    </xf>
    <xf numFmtId="9" fontId="19" fillId="0" borderId="21" xfId="57" applyFont="1" applyFill="1" applyBorder="1" applyAlignment="1" applyProtection="1">
      <alignment horizontal="center" vertical="center"/>
      <protection/>
    </xf>
    <xf numFmtId="196" fontId="0" fillId="25" borderId="10" xfId="0" applyNumberFormat="1" applyFont="1" applyFill="1" applyBorder="1" applyAlignment="1">
      <alignment horizontal="center" vertical="center" wrapText="1"/>
    </xf>
    <xf numFmtId="196" fontId="0" fillId="25" borderId="22" xfId="0" applyNumberFormat="1" applyFont="1" applyFill="1" applyBorder="1" applyAlignment="1">
      <alignment horizontal="center" vertical="center" wrapText="1"/>
    </xf>
    <xf numFmtId="0" fontId="36" fillId="0" borderId="22" xfId="0" applyFont="1" applyBorder="1" applyAlignment="1">
      <alignment horizontal="center" vertical="center" wrapText="1"/>
    </xf>
    <xf numFmtId="0" fontId="0" fillId="0" borderId="10" xfId="0" applyFont="1" applyBorder="1" applyAlignment="1" applyProtection="1">
      <alignment vertical="center" wrapText="1"/>
      <protection locked="0"/>
    </xf>
    <xf numFmtId="49" fontId="20" fillId="0" borderId="0" xfId="51" applyNumberFormat="1"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protection/>
    </xf>
    <xf numFmtId="196" fontId="19" fillId="0" borderId="21" xfId="0" applyNumberFormat="1" applyFont="1" applyFill="1" applyBorder="1" applyAlignment="1" applyProtection="1">
      <alignment horizontal="center" vertical="center"/>
      <protection/>
    </xf>
    <xf numFmtId="3" fontId="0" fillId="0" borderId="0"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49" fontId="0" fillId="0" borderId="0" xfId="51" applyNumberFormat="1" applyFont="1" applyAlignment="1" applyProtection="1">
      <alignment horizontal="center" vertical="center"/>
      <protection locked="0"/>
    </xf>
    <xf numFmtId="0" fontId="0" fillId="0" borderId="0" xfId="53" applyNumberFormat="1" applyFont="1" applyAlignment="1" applyProtection="1">
      <alignment horizontal="center" vertical="center"/>
      <protection locked="0"/>
    </xf>
    <xf numFmtId="3"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21" fillId="0" borderId="0" xfId="0" applyFont="1" applyBorder="1" applyAlignment="1" applyProtection="1">
      <alignment horizontal="center" vertical="center"/>
      <protection locked="0"/>
    </xf>
    <xf numFmtId="187" fontId="21" fillId="0" borderId="0" xfId="0" applyNumberFormat="1" applyFont="1" applyBorder="1" applyAlignment="1" applyProtection="1">
      <alignment horizontal="center" vertical="center"/>
      <protection locked="0"/>
    </xf>
    <xf numFmtId="2" fontId="21" fillId="0" borderId="0" xfId="0" applyNumberFormat="1" applyFont="1" applyBorder="1" applyAlignment="1" applyProtection="1">
      <alignment horizontal="center" vertical="center"/>
      <protection locked="0"/>
    </xf>
    <xf numFmtId="2" fontId="0" fillId="0" borderId="0" xfId="51" applyNumberFormat="1" applyFont="1" applyAlignment="1" applyProtection="1">
      <alignment horizontal="center" vertical="center"/>
      <protection locked="0"/>
    </xf>
    <xf numFmtId="2" fontId="0" fillId="0" borderId="0" xfId="57" applyNumberFormat="1" applyFont="1" applyAlignment="1" applyProtection="1">
      <alignment horizontal="center" vertical="center"/>
      <protection locked="0"/>
    </xf>
    <xf numFmtId="49" fontId="0" fillId="0" borderId="10" xfId="51" applyNumberFormat="1" applyFont="1" applyBorder="1" applyAlignment="1" applyProtection="1">
      <alignment horizontal="justify" vertical="center" wrapText="1"/>
      <protection locked="0"/>
    </xf>
    <xf numFmtId="0" fontId="0" fillId="0" borderId="0" xfId="0" applyAlignment="1" applyProtection="1">
      <alignment horizontal="justify" vertical="center"/>
      <protection/>
    </xf>
    <xf numFmtId="0" fontId="0" fillId="0" borderId="0" xfId="0" applyAlignment="1" applyProtection="1">
      <alignment horizontal="justify" vertical="center"/>
      <protection locked="0"/>
    </xf>
    <xf numFmtId="0" fontId="21" fillId="0" borderId="0" xfId="0" applyFont="1" applyBorder="1" applyAlignment="1" applyProtection="1">
      <alignment horizontal="justify" vertical="center"/>
      <protection locked="0"/>
    </xf>
    <xf numFmtId="49" fontId="0" fillId="0" borderId="10" xfId="0" applyNumberFormat="1" applyFont="1" applyBorder="1" applyAlignment="1" applyProtection="1">
      <alignment vertical="top" wrapText="1"/>
      <protection locked="0"/>
    </xf>
    <xf numFmtId="0" fontId="0" fillId="0" borderId="10" xfId="46" applyFont="1" applyBorder="1" applyAlignment="1" applyProtection="1">
      <alignment vertical="center" wrapText="1"/>
      <protection locked="0"/>
    </xf>
    <xf numFmtId="2" fontId="0" fillId="25" borderId="10" xfId="0" applyNumberFormat="1" applyFont="1" applyFill="1" applyBorder="1" applyAlignment="1">
      <alignment horizontal="center" vertical="center" wrapText="1"/>
    </xf>
    <xf numFmtId="49" fontId="0" fillId="24" borderId="13" xfId="57" applyNumberFormat="1" applyFont="1" applyFill="1" applyBorder="1" applyAlignment="1" applyProtection="1">
      <alignment horizontal="center" vertical="center" wrapText="1"/>
      <protection locked="0"/>
    </xf>
    <xf numFmtId="9" fontId="0" fillId="0" borderId="16" xfId="57"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36" fillId="0" borderId="10" xfId="51" applyNumberFormat="1" applyFont="1" applyBorder="1" applyAlignment="1" applyProtection="1">
      <alignment horizontal="center" vertical="center" wrapText="1"/>
      <protection/>
    </xf>
    <xf numFmtId="9" fontId="0" fillId="24" borderId="10" xfId="57" applyFont="1" applyFill="1" applyBorder="1" applyAlignment="1" applyProtection="1">
      <alignment horizontal="center" vertical="center" wrapText="1"/>
      <protection locked="0"/>
    </xf>
    <xf numFmtId="187" fontId="37" fillId="24" borderId="10" xfId="52" applyNumberFormat="1" applyFont="1"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8" fillId="0" borderId="10" xfId="0" applyFont="1" applyBorder="1" applyAlignment="1">
      <alignment horizontal="center" vertical="center"/>
    </xf>
    <xf numFmtId="0" fontId="19" fillId="16" borderId="29" xfId="0" applyFont="1" applyFill="1" applyBorder="1" applyAlignment="1" applyProtection="1">
      <alignment horizontal="left" vertical="center" wrapText="1"/>
      <protection/>
    </xf>
    <xf numFmtId="0" fontId="19" fillId="16" borderId="30" xfId="0" applyFont="1" applyFill="1" applyBorder="1" applyAlignment="1" applyProtection="1">
      <alignment horizontal="left" vertical="center" wrapText="1"/>
      <protection/>
    </xf>
    <xf numFmtId="0" fontId="0" fillId="0" borderId="10" xfId="0" applyFont="1" applyFill="1" applyBorder="1" applyAlignment="1" applyProtection="1">
      <alignment horizontal="justify" vertical="center" wrapText="1"/>
      <protection/>
    </xf>
    <xf numFmtId="0" fontId="24" fillId="0" borderId="13" xfId="0" applyFont="1" applyFill="1" applyBorder="1" applyAlignment="1" applyProtection="1">
      <alignment horizontal="center" vertical="center" wrapText="1"/>
      <protection/>
    </xf>
    <xf numFmtId="0" fontId="24" fillId="0" borderId="31"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0" fillId="0" borderId="10" xfId="51" applyNumberFormat="1" applyFont="1" applyFill="1" applyBorder="1" applyAlignment="1" applyProtection="1">
      <alignment horizontal="center" vertical="center"/>
      <protection locked="0"/>
    </xf>
    <xf numFmtId="0" fontId="19" fillId="16" borderId="32" xfId="0" applyFont="1" applyFill="1" applyBorder="1" applyAlignment="1" applyProtection="1">
      <alignment horizontal="left" vertical="center" wrapText="1"/>
      <protection/>
    </xf>
    <xf numFmtId="0" fontId="19" fillId="16" borderId="24" xfId="0" applyFont="1" applyFill="1" applyBorder="1" applyAlignment="1" applyProtection="1">
      <alignment horizontal="left" vertical="center" wrapText="1"/>
      <protection/>
    </xf>
    <xf numFmtId="0" fontId="19" fillId="16" borderId="25" xfId="0" applyFont="1" applyFill="1" applyBorder="1" applyAlignment="1" applyProtection="1">
      <alignment horizontal="left" vertical="center" wrapText="1"/>
      <protection/>
    </xf>
    <xf numFmtId="0" fontId="19" fillId="16" borderId="33" xfId="0" applyFont="1" applyFill="1" applyBorder="1" applyAlignment="1" applyProtection="1">
      <alignment horizontal="left" vertical="center" wrapText="1"/>
      <protection/>
    </xf>
    <xf numFmtId="0" fontId="19" fillId="16" borderId="0" xfId="0" applyFont="1" applyFill="1" applyBorder="1" applyAlignment="1" applyProtection="1">
      <alignment horizontal="left" vertical="center" wrapText="1"/>
      <protection/>
    </xf>
    <xf numFmtId="0" fontId="19" fillId="16" borderId="34" xfId="0" applyFont="1" applyFill="1" applyBorder="1" applyAlignment="1" applyProtection="1">
      <alignment horizontal="left" vertical="center" wrapText="1"/>
      <protection/>
    </xf>
    <xf numFmtId="0" fontId="0" fillId="0" borderId="23" xfId="0" applyFont="1" applyFill="1" applyBorder="1" applyAlignment="1" applyProtection="1">
      <alignment horizontal="justify" vertical="center" wrapText="1"/>
      <protection/>
    </xf>
    <xf numFmtId="0" fontId="0" fillId="0" borderId="24" xfId="0" applyFont="1" applyFill="1" applyBorder="1" applyAlignment="1" applyProtection="1">
      <alignment horizontal="justify" vertical="center" wrapText="1"/>
      <protection/>
    </xf>
    <xf numFmtId="0" fontId="0" fillId="0" borderId="25" xfId="0" applyFont="1" applyFill="1" applyBorder="1" applyAlignment="1" applyProtection="1">
      <alignment horizontal="justify" vertical="center" wrapText="1"/>
      <protection/>
    </xf>
    <xf numFmtId="0" fontId="0" fillId="0" borderId="35" xfId="0" applyFont="1" applyFill="1" applyBorder="1"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0" fontId="0" fillId="0" borderId="34" xfId="0" applyFont="1" applyFill="1" applyBorder="1" applyAlignment="1" applyProtection="1">
      <alignment horizontal="justify" vertical="center" wrapText="1"/>
      <protection/>
    </xf>
    <xf numFmtId="0" fontId="0" fillId="0" borderId="26" xfId="0" applyFont="1" applyFill="1" applyBorder="1" applyAlignment="1" applyProtection="1">
      <alignment horizontal="justify" vertical="center" wrapText="1"/>
      <protection/>
    </xf>
    <xf numFmtId="0" fontId="0" fillId="0" borderId="27" xfId="0" applyFont="1" applyFill="1" applyBorder="1" applyAlignment="1" applyProtection="1">
      <alignment horizontal="justify" vertical="center" wrapText="1"/>
      <protection/>
    </xf>
    <xf numFmtId="0" fontId="0" fillId="0" borderId="28" xfId="0" applyFont="1" applyFill="1" applyBorder="1" applyAlignment="1" applyProtection="1">
      <alignment horizontal="justify" vertical="center" wrapText="1"/>
      <protection/>
    </xf>
    <xf numFmtId="0" fontId="19" fillId="16" borderId="36" xfId="0" applyFont="1" applyFill="1" applyBorder="1" applyAlignment="1" applyProtection="1">
      <alignment horizontal="left" vertical="center" wrapText="1"/>
      <protection/>
    </xf>
    <xf numFmtId="0" fontId="19" fillId="16" borderId="11" xfId="0" applyFont="1" applyFill="1" applyBorder="1" applyAlignment="1" applyProtection="1">
      <alignment horizontal="left" vertical="center" wrapText="1"/>
      <protection/>
    </xf>
    <xf numFmtId="0" fontId="19" fillId="16" borderId="14" xfId="0" applyFont="1" applyFill="1" applyBorder="1" applyAlignment="1" applyProtection="1">
      <alignment horizontal="left" vertical="center" wrapText="1"/>
      <protection/>
    </xf>
    <xf numFmtId="49" fontId="38" fillId="0" borderId="0" xfId="51" applyNumberFormat="1" applyFont="1" applyFill="1" applyBorder="1" applyAlignment="1" applyProtection="1">
      <alignment horizontal="center" vertical="center"/>
      <protection locked="0"/>
    </xf>
    <xf numFmtId="1" fontId="0" fillId="0" borderId="23" xfId="0" applyNumberFormat="1" applyFont="1" applyFill="1" applyBorder="1" applyAlignment="1" applyProtection="1">
      <alignment horizontal="justify" vertical="center" wrapText="1"/>
      <protection/>
    </xf>
    <xf numFmtId="1" fontId="0" fillId="0" borderId="24" xfId="0" applyNumberFormat="1" applyFont="1" applyFill="1" applyBorder="1" applyAlignment="1" applyProtection="1">
      <alignment horizontal="justify" vertical="center" wrapText="1"/>
      <protection/>
    </xf>
    <xf numFmtId="1" fontId="0" fillId="0" borderId="25" xfId="0" applyNumberFormat="1" applyFont="1" applyFill="1" applyBorder="1" applyAlignment="1" applyProtection="1">
      <alignment horizontal="justify" vertical="center" wrapText="1"/>
      <protection/>
    </xf>
    <xf numFmtId="1" fontId="0" fillId="0" borderId="35" xfId="0" applyNumberFormat="1" applyFont="1" applyFill="1" applyBorder="1" applyAlignment="1" applyProtection="1">
      <alignment horizontal="justify" vertical="center" wrapText="1"/>
      <protection/>
    </xf>
    <xf numFmtId="1" fontId="0" fillId="0" borderId="0" xfId="0" applyNumberFormat="1" applyFont="1" applyFill="1" applyBorder="1" applyAlignment="1" applyProtection="1">
      <alignment horizontal="justify" vertical="center" wrapText="1"/>
      <protection/>
    </xf>
    <xf numFmtId="1" fontId="0" fillId="0" borderId="34" xfId="0" applyNumberFormat="1"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wrapText="1"/>
      <protection/>
    </xf>
    <xf numFmtId="49" fontId="23" fillId="0" borderId="10" xfId="51" applyNumberFormat="1" applyFont="1" applyBorder="1" applyAlignment="1" applyProtection="1">
      <alignment horizontal="center" vertical="center" wrapText="1"/>
      <protection locked="0"/>
    </xf>
    <xf numFmtId="1" fontId="0" fillId="0" borderId="26" xfId="0" applyNumberFormat="1" applyFont="1" applyFill="1" applyBorder="1" applyAlignment="1" applyProtection="1">
      <alignment horizontal="justify" vertical="center" wrapText="1"/>
      <protection/>
    </xf>
    <xf numFmtId="1" fontId="0" fillId="0" borderId="27" xfId="0" applyNumberFormat="1" applyFont="1" applyFill="1" applyBorder="1" applyAlignment="1" applyProtection="1">
      <alignment horizontal="justify" vertical="center" wrapText="1"/>
      <protection/>
    </xf>
    <xf numFmtId="1" fontId="0" fillId="0" borderId="28" xfId="0" applyNumberFormat="1" applyFont="1" applyFill="1" applyBorder="1" applyAlignment="1" applyProtection="1">
      <alignment horizontal="justify" vertical="center" wrapText="1"/>
      <protection/>
    </xf>
    <xf numFmtId="0" fontId="19" fillId="0" borderId="10" xfId="0" applyFont="1" applyBorder="1" applyAlignment="1" applyProtection="1">
      <alignment horizontal="center" vertical="center"/>
      <protection/>
    </xf>
    <xf numFmtId="0" fontId="22" fillId="0" borderId="10"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26" borderId="10" xfId="0" applyFont="1" applyFill="1" applyBorder="1" applyAlignment="1" applyProtection="1">
      <alignment horizontal="center" vertical="center"/>
      <protection locked="0"/>
    </xf>
    <xf numFmtId="49" fontId="19" fillId="0" borderId="10" xfId="51" applyNumberFormat="1" applyFont="1" applyBorder="1" applyAlignment="1" applyProtection="1">
      <alignment horizontal="center" vertical="center" wrapText="1"/>
      <protection locked="0"/>
    </xf>
    <xf numFmtId="49" fontId="19" fillId="0" borderId="13" xfId="51" applyNumberFormat="1" applyFont="1" applyBorder="1" applyAlignment="1" applyProtection="1">
      <alignment horizontal="center" vertical="center" wrapText="1"/>
      <protection locked="0"/>
    </xf>
    <xf numFmtId="0" fontId="19" fillId="0" borderId="23" xfId="0" applyFont="1" applyBorder="1" applyAlignment="1" applyProtection="1">
      <alignment horizontal="center" vertical="center"/>
      <protection/>
    </xf>
    <xf numFmtId="0" fontId="19" fillId="0" borderId="34" xfId="0" applyFont="1" applyBorder="1" applyAlignment="1" applyProtection="1">
      <alignment horizontal="center" vertical="center"/>
      <protection/>
    </xf>
    <xf numFmtId="0" fontId="19" fillId="0" borderId="35" xfId="0" applyFont="1" applyBorder="1" applyAlignment="1" applyProtection="1">
      <alignment horizontal="center" vertical="center"/>
      <protection/>
    </xf>
    <xf numFmtId="0" fontId="19" fillId="0" borderId="26"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19" fillId="0" borderId="23" xfId="0" applyFont="1" applyFill="1" applyBorder="1" applyAlignment="1" applyProtection="1">
      <alignment horizontal="center" vertical="center" wrapText="1"/>
      <protection/>
    </xf>
    <xf numFmtId="0" fontId="19" fillId="0" borderId="25" xfId="0" applyFont="1" applyFill="1" applyBorder="1" applyAlignment="1" applyProtection="1">
      <alignment horizontal="center" vertical="center" wrapText="1"/>
      <protection/>
    </xf>
    <xf numFmtId="0" fontId="19" fillId="0" borderId="35"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19" fillId="0" borderId="26" xfId="0" applyFont="1" applyFill="1" applyBorder="1" applyAlignment="1" applyProtection="1">
      <alignment horizontal="center" vertical="center" wrapText="1"/>
      <protection/>
    </xf>
    <xf numFmtId="0" fontId="19" fillId="0" borderId="28" xfId="0" applyFont="1" applyFill="1" applyBorder="1" applyAlignment="1" applyProtection="1">
      <alignment horizontal="center" vertical="center" wrapText="1"/>
      <protection/>
    </xf>
    <xf numFmtId="0" fontId="19" fillId="0" borderId="10" xfId="0" applyFont="1" applyBorder="1" applyAlignment="1" applyProtection="1">
      <alignment horizontal="center" vertical="center" wrapText="1"/>
      <protection locked="0"/>
    </xf>
    <xf numFmtId="14" fontId="21" fillId="0" borderId="17" xfId="0" applyNumberFormat="1" applyFont="1" applyBorder="1" applyAlignment="1">
      <alignment horizontal="center" vertical="center"/>
    </xf>
    <xf numFmtId="0" fontId="21" fillId="0" borderId="19" xfId="0" applyFont="1" applyBorder="1" applyAlignment="1">
      <alignment horizontal="center"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5" xfId="0" applyFont="1" applyBorder="1" applyAlignment="1">
      <alignment horizontal="center" vertical="center" wrapText="1"/>
    </xf>
    <xf numFmtId="0" fontId="18" fillId="0" borderId="17" xfId="0" applyFont="1" applyBorder="1" applyAlignment="1">
      <alignment horizontal="center" vertical="center"/>
    </xf>
    <xf numFmtId="0" fontId="18" fillId="0" borderId="19" xfId="0" applyFont="1" applyBorder="1" applyAlignment="1">
      <alignment horizontal="center" vertical="center"/>
    </xf>
    <xf numFmtId="0" fontId="18" fillId="0" borderId="15" xfId="0" applyFont="1" applyBorder="1" applyAlignment="1">
      <alignment horizontal="center" vertical="center"/>
    </xf>
    <xf numFmtId="0" fontId="21" fillId="0" borderId="10" xfId="0" applyFont="1" applyBorder="1" applyAlignment="1">
      <alignment horizontal="center" vertical="center"/>
    </xf>
    <xf numFmtId="0" fontId="0" fillId="0" borderId="17" xfId="0" applyBorder="1" applyAlignment="1" applyProtection="1">
      <alignment horizontal="left" vertical="center"/>
      <protection/>
    </xf>
    <xf numFmtId="0" fontId="0" fillId="0" borderId="15" xfId="0" applyBorder="1" applyAlignment="1" applyProtection="1">
      <alignment horizontal="left" vertical="center"/>
      <protection/>
    </xf>
    <xf numFmtId="0" fontId="39" fillId="0" borderId="10" xfId="0" applyFont="1" applyBorder="1" applyAlignment="1" applyProtection="1">
      <alignment horizontal="center" vertical="center" wrapText="1"/>
      <protection/>
    </xf>
    <xf numFmtId="0" fontId="22" fillId="0" borderId="17" xfId="0" applyFont="1" applyFill="1" applyBorder="1" applyAlignment="1" applyProtection="1">
      <alignment horizontal="center" vertical="center"/>
      <protection locked="0"/>
    </xf>
    <xf numFmtId="0" fontId="22" fillId="0" borderId="19"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protection locked="0"/>
    </xf>
    <xf numFmtId="49" fontId="19" fillId="0" borderId="10" xfId="51" applyNumberFormat="1" applyFont="1" applyBorder="1" applyAlignment="1" applyProtection="1">
      <alignment horizontal="center" vertical="center" wrapText="1"/>
      <protection/>
    </xf>
    <xf numFmtId="49" fontId="0" fillId="0" borderId="0" xfId="51" applyNumberFormat="1" applyFont="1" applyFill="1" applyBorder="1" applyAlignment="1" applyProtection="1">
      <alignment horizontal="center" vertical="center"/>
      <protection locked="0"/>
    </xf>
    <xf numFmtId="0" fontId="19" fillId="0" borderId="13" xfId="0" applyFont="1" applyBorder="1" applyAlignment="1" applyProtection="1">
      <alignment horizontal="center" vertical="center" wrapText="1"/>
      <protection/>
    </xf>
    <xf numFmtId="0" fontId="19" fillId="0" borderId="31" xfId="0" applyFont="1" applyBorder="1" applyAlignment="1" applyProtection="1">
      <alignment horizontal="center" vertical="center" wrapText="1"/>
      <protection/>
    </xf>
    <xf numFmtId="0" fontId="19" fillId="0" borderId="22" xfId="0" applyFont="1" applyBorder="1" applyAlignment="1" applyProtection="1">
      <alignment horizontal="center" vertical="center" wrapText="1"/>
      <protection/>
    </xf>
    <xf numFmtId="49" fontId="19" fillId="0" borderId="31" xfId="51" applyNumberFormat="1" applyFont="1" applyBorder="1" applyAlignment="1" applyProtection="1">
      <alignment horizontal="center" vertical="center" wrapText="1"/>
      <protection locked="0"/>
    </xf>
    <xf numFmtId="49" fontId="23" fillId="0" borderId="31" xfId="51" applyNumberFormat="1" applyFont="1" applyBorder="1" applyAlignment="1" applyProtection="1">
      <alignment horizontal="center" vertical="center" wrapText="1"/>
      <protection locked="0"/>
    </xf>
    <xf numFmtId="0" fontId="39" fillId="0" borderId="10" xfId="51" applyNumberFormat="1" applyFont="1" applyBorder="1" applyAlignment="1" applyProtection="1">
      <alignment horizontal="center" vertical="center" wrapText="1"/>
      <protection/>
    </xf>
    <xf numFmtId="14" fontId="21" fillId="0" borderId="15" xfId="0" applyNumberFormat="1" applyFont="1" applyBorder="1" applyAlignment="1">
      <alignment horizontal="center" vertical="center"/>
    </xf>
    <xf numFmtId="49" fontId="20" fillId="0" borderId="0" xfId="51"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22" xfId="57" applyNumberFormat="1" applyFont="1" applyFill="1" applyBorder="1" applyAlignment="1" applyProtection="1">
      <alignment horizontal="center" vertical="center" wrapText="1"/>
      <protection/>
    </xf>
    <xf numFmtId="1" fontId="19" fillId="0" borderId="37" xfId="51" applyNumberFormat="1" applyFont="1" applyBorder="1" applyAlignment="1" applyProtection="1">
      <alignment horizontal="center" vertical="center"/>
      <protection/>
    </xf>
    <xf numFmtId="1" fontId="19" fillId="0" borderId="38" xfId="51" applyNumberFormat="1" applyFont="1" applyBorder="1" applyAlignment="1" applyProtection="1">
      <alignment horizontal="center" vertical="center"/>
      <protection/>
    </xf>
    <xf numFmtId="2" fontId="27" fillId="24" borderId="13" xfId="57" applyNumberFormat="1" applyFont="1" applyFill="1" applyBorder="1" applyAlignment="1" applyProtection="1">
      <alignment horizontal="center" vertical="center" wrapText="1"/>
      <protection locked="0"/>
    </xf>
    <xf numFmtId="2" fontId="27" fillId="24" borderId="22" xfId="57" applyNumberFormat="1" applyFont="1" applyFill="1" applyBorder="1" applyAlignment="1" applyProtection="1">
      <alignment horizontal="center" vertical="center" wrapText="1"/>
      <protection locked="0"/>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_FORMATO POA" xfId="51"/>
    <cellStyle name="Millares_Libro2" xfId="52"/>
    <cellStyle name="Currency" xfId="53"/>
    <cellStyle name="Currency [0]" xfId="54"/>
    <cellStyle name="Neutral"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209550</xdr:colOff>
      <xdr:row>0</xdr:row>
      <xdr:rowOff>47625</xdr:rowOff>
    </xdr:from>
    <xdr:to>
      <xdr:col>2</xdr:col>
      <xdr:colOff>542925</xdr:colOff>
      <xdr:row>3</xdr:row>
      <xdr:rowOff>209550</xdr:rowOff>
    </xdr:to>
    <xdr:pic>
      <xdr:nvPicPr>
        <xdr:cNvPr id="1" name="1 Imagen" descr="LOGO DOCUMENTOS"/>
        <xdr:cNvPicPr preferRelativeResize="1">
          <a:picLocks noChangeAspect="1"/>
        </xdr:cNvPicPr>
      </xdr:nvPicPr>
      <xdr:blipFill>
        <a:blip r:embed="rId1"/>
        <a:stretch>
          <a:fillRect/>
        </a:stretch>
      </xdr:blipFill>
      <xdr:spPr>
        <a:xfrm>
          <a:off x="771525" y="47625"/>
          <a:ext cx="1438275" cy="1447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1%20PORH%20RIO%20CHICAMOCHA\FEV-16%20Gestion%20int.%20Residuos%20solid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ad\planes%20operativos\PLANES%20OPERATIVOS%202016\PLANES%20SEGUN%20PA%202016-2019\PLANES%20OPERATIVOS%202016\7.%20GESTION%20INTEGRAL%20DEL%20RECURSO%20HIDRICO\7.1%20PORH%20RIO%20CHICAMOCHA\FEV-16%20PORH%20Cuenca%20alta%20y%20media%20del%20R&#237;o%20Chicamoch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24">
          <cell r="G24" t="str">
            <v>LUZ DEYANIRA GONZALEZ CASTILLO</v>
          </cell>
        </row>
        <row r="25">
          <cell r="G25" t="str">
            <v>Subdirectora de Planeación y Sistemas de Información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A H.A."/>
      <sheetName val="POA H.B."/>
      <sheetName val="POA H.C. "/>
      <sheetName val="POA H.D."/>
    </sheetNames>
    <sheetDataSet>
      <sheetData sheetId="0">
        <row r="6">
          <cell r="D6" t="str">
            <v>GESTIÓN INTEGRADA DEL RECURSO HÍDRICO</v>
          </cell>
        </row>
        <row r="7">
          <cell r="D7" t="str">
            <v>Manejo Integral del Recurso Hídrico. </v>
          </cell>
        </row>
        <row r="8">
          <cell r="D8" t="str">
            <v>Gestión Integral del Recurso Hídrico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0"/>
  <sheetViews>
    <sheetView showGridLines="0" tabSelected="1" zoomScale="70" zoomScaleNormal="70" zoomScaleSheetLayoutView="70" zoomScalePageLayoutView="0" workbookViewId="0" topLeftCell="R23">
      <selection activeCell="X31" sqref="X31"/>
    </sheetView>
  </sheetViews>
  <sheetFormatPr defaultColWidth="11.421875" defaultRowHeight="12.75"/>
  <cols>
    <col min="1" max="1" width="8.421875" style="1" customWidth="1"/>
    <col min="2" max="2" width="16.57421875" style="1" customWidth="1"/>
    <col min="3" max="3" width="13.140625" style="1" customWidth="1"/>
    <col min="4" max="4" width="7.28125" style="1" customWidth="1"/>
    <col min="5" max="5" width="7.140625" style="1" customWidth="1"/>
    <col min="6" max="6" width="11.7109375" style="1" customWidth="1"/>
    <col min="7" max="7" width="10.00390625" style="1" hidden="1" customWidth="1"/>
    <col min="8" max="8" width="11.57421875" style="7" hidden="1" customWidth="1"/>
    <col min="9" max="9" width="26.28125" style="7" customWidth="1"/>
    <col min="10" max="10" width="21.8515625" style="1" customWidth="1"/>
    <col min="11" max="11" width="16.00390625" style="1" customWidth="1"/>
    <col min="12" max="12" width="14.8515625" style="1" customWidth="1"/>
    <col min="13" max="13" width="15.7109375" style="1" customWidth="1"/>
    <col min="14" max="14" width="16.57421875" style="1" customWidth="1"/>
    <col min="15" max="18" width="19.00390625" style="71" customWidth="1"/>
    <col min="19" max="19" width="21.140625" style="71" customWidth="1"/>
    <col min="20" max="20" width="20.8515625" style="74" customWidth="1"/>
    <col min="21" max="21" width="20.28125" style="74" customWidth="1"/>
    <col min="22" max="22" width="18.57421875" style="74" customWidth="1"/>
    <col min="23" max="23" width="20.8515625" style="74" customWidth="1"/>
    <col min="24" max="24" width="154.140625" style="1" customWidth="1"/>
    <col min="25" max="25" width="32.140625" style="1" customWidth="1"/>
    <col min="26" max="16384" width="11.421875" style="1" customWidth="1"/>
  </cols>
  <sheetData>
    <row r="1" spans="1:24" ht="60" customHeight="1">
      <c r="A1" s="142"/>
      <c r="B1" s="142"/>
      <c r="C1" s="142"/>
      <c r="D1" s="144" t="s">
        <v>18</v>
      </c>
      <c r="E1" s="144"/>
      <c r="F1" s="144"/>
      <c r="G1" s="144"/>
      <c r="H1" s="144"/>
      <c r="I1" s="144"/>
      <c r="J1" s="144"/>
      <c r="K1" s="144"/>
      <c r="L1" s="144"/>
      <c r="M1" s="144"/>
      <c r="N1" s="144"/>
      <c r="O1" s="144"/>
      <c r="P1" s="144"/>
      <c r="Q1" s="144"/>
      <c r="R1" s="144"/>
      <c r="S1" s="144"/>
      <c r="T1" s="144"/>
      <c r="U1" s="141" t="s">
        <v>44</v>
      </c>
      <c r="V1" s="141"/>
      <c r="W1" s="141"/>
      <c r="X1" s="141"/>
    </row>
    <row r="2" spans="1:24" ht="21.75" customHeight="1">
      <c r="A2" s="142"/>
      <c r="B2" s="142"/>
      <c r="C2" s="142"/>
      <c r="D2" s="144"/>
      <c r="E2" s="144"/>
      <c r="F2" s="144"/>
      <c r="G2" s="144"/>
      <c r="H2" s="144"/>
      <c r="I2" s="144"/>
      <c r="J2" s="144"/>
      <c r="K2" s="144"/>
      <c r="L2" s="144"/>
      <c r="M2" s="144"/>
      <c r="N2" s="144"/>
      <c r="O2" s="144"/>
      <c r="P2" s="144"/>
      <c r="Q2" s="144"/>
      <c r="R2" s="144"/>
      <c r="S2" s="144"/>
      <c r="T2" s="144"/>
      <c r="U2" s="142" t="s">
        <v>19</v>
      </c>
      <c r="V2" s="142"/>
      <c r="W2" s="142"/>
      <c r="X2" s="142"/>
    </row>
    <row r="3" spans="1:24" ht="19.5" customHeight="1">
      <c r="A3" s="142"/>
      <c r="B3" s="142"/>
      <c r="C3" s="142"/>
      <c r="D3" s="144" t="s">
        <v>20</v>
      </c>
      <c r="E3" s="144"/>
      <c r="F3" s="144"/>
      <c r="G3" s="144"/>
      <c r="H3" s="144"/>
      <c r="I3" s="144"/>
      <c r="J3" s="144"/>
      <c r="K3" s="144"/>
      <c r="L3" s="144"/>
      <c r="M3" s="144"/>
      <c r="N3" s="144"/>
      <c r="O3" s="144"/>
      <c r="P3" s="144"/>
      <c r="Q3" s="144"/>
      <c r="R3" s="144"/>
      <c r="S3" s="144"/>
      <c r="T3" s="144"/>
      <c r="U3" s="172" t="s">
        <v>22</v>
      </c>
      <c r="V3" s="173"/>
      <c r="W3" s="174"/>
      <c r="X3" s="2" t="s">
        <v>60</v>
      </c>
    </row>
    <row r="4" spans="1:24" ht="19.5" customHeight="1">
      <c r="A4" s="142"/>
      <c r="B4" s="142"/>
      <c r="C4" s="142"/>
      <c r="D4" s="144"/>
      <c r="E4" s="144"/>
      <c r="F4" s="144"/>
      <c r="G4" s="144"/>
      <c r="H4" s="144"/>
      <c r="I4" s="144"/>
      <c r="J4" s="144"/>
      <c r="K4" s="144"/>
      <c r="L4" s="144"/>
      <c r="M4" s="144"/>
      <c r="N4" s="144"/>
      <c r="O4" s="144"/>
      <c r="P4" s="144"/>
      <c r="Q4" s="144"/>
      <c r="R4" s="144"/>
      <c r="S4" s="144"/>
      <c r="T4" s="144"/>
      <c r="U4" s="172" t="s">
        <v>65</v>
      </c>
      <c r="V4" s="173"/>
      <c r="W4" s="174"/>
      <c r="X4" s="3">
        <v>43003</v>
      </c>
    </row>
    <row r="5" spans="1:24" ht="31.5" customHeight="1">
      <c r="A5" s="143" t="s">
        <v>21</v>
      </c>
      <c r="B5" s="143"/>
      <c r="C5" s="143"/>
      <c r="D5" s="143"/>
      <c r="E5" s="143"/>
      <c r="F5" s="143"/>
      <c r="G5" s="143"/>
      <c r="H5" s="143"/>
      <c r="I5" s="143"/>
      <c r="J5" s="143"/>
      <c r="K5" s="143"/>
      <c r="L5" s="143"/>
      <c r="M5" s="143"/>
      <c r="N5" s="143"/>
      <c r="O5" s="143"/>
      <c r="P5" s="143"/>
      <c r="Q5" s="143"/>
      <c r="R5" s="143"/>
      <c r="S5" s="143"/>
      <c r="T5" s="143"/>
      <c r="U5" s="143"/>
      <c r="V5" s="143"/>
      <c r="W5" s="143"/>
      <c r="X5" s="143"/>
    </row>
    <row r="6" spans="1:24" ht="20.25" customHeight="1">
      <c r="A6" s="4"/>
      <c r="B6" s="4"/>
      <c r="C6" s="4"/>
      <c r="D6" s="4"/>
      <c r="E6" s="4"/>
      <c r="F6" s="4"/>
      <c r="G6" s="4"/>
      <c r="H6" s="4"/>
      <c r="I6" s="4"/>
      <c r="J6" s="4"/>
      <c r="K6" s="4"/>
      <c r="L6" s="4"/>
      <c r="M6" s="4"/>
      <c r="N6" s="4"/>
      <c r="O6" s="4"/>
      <c r="P6" s="4"/>
      <c r="Q6" s="4"/>
      <c r="R6" s="4"/>
      <c r="S6" s="4"/>
      <c r="T6" s="4"/>
      <c r="U6" s="4"/>
      <c r="V6" s="4"/>
      <c r="W6" s="4"/>
      <c r="X6" s="4"/>
    </row>
    <row r="7" spans="11:24" ht="20.25" customHeight="1">
      <c r="K7" s="10"/>
      <c r="L7" s="10"/>
      <c r="M7" s="10"/>
      <c r="N7" s="10"/>
      <c r="O7" s="4"/>
      <c r="P7" s="4"/>
      <c r="Q7" s="4"/>
      <c r="R7" s="4"/>
      <c r="S7" s="4"/>
      <c r="T7" s="4"/>
      <c r="U7" s="4"/>
      <c r="V7" s="4"/>
      <c r="W7" s="4"/>
      <c r="X7" s="4"/>
    </row>
    <row r="8" spans="11:23" ht="16.5" customHeight="1">
      <c r="K8" s="12"/>
      <c r="L8" s="12"/>
      <c r="M8" s="12"/>
      <c r="N8" s="12"/>
      <c r="O8" s="5"/>
      <c r="P8" s="5"/>
      <c r="Q8" s="5"/>
      <c r="R8" s="5"/>
      <c r="S8" s="5"/>
      <c r="T8" s="5"/>
      <c r="U8" s="5"/>
      <c r="V8" s="5"/>
      <c r="W8" s="5"/>
    </row>
    <row r="9" spans="11:23" ht="13.5" customHeight="1">
      <c r="K9" s="12"/>
      <c r="L9" s="12"/>
      <c r="M9" s="12"/>
      <c r="N9" s="12"/>
      <c r="O9" s="5"/>
      <c r="P9" s="5"/>
      <c r="Q9" s="5"/>
      <c r="R9" s="5"/>
      <c r="S9" s="5"/>
      <c r="T9" s="5"/>
      <c r="U9" s="5"/>
      <c r="V9" s="5"/>
      <c r="W9" s="5"/>
    </row>
    <row r="10" spans="1:23" ht="9" customHeight="1" thickBot="1">
      <c r="A10" s="14"/>
      <c r="B10" s="15"/>
      <c r="C10" s="15"/>
      <c r="D10" s="17"/>
      <c r="E10" s="17"/>
      <c r="F10" s="17"/>
      <c r="G10" s="17"/>
      <c r="H10" s="16"/>
      <c r="I10" s="16"/>
      <c r="J10" s="17"/>
      <c r="K10" s="17"/>
      <c r="L10" s="17"/>
      <c r="M10" s="17"/>
      <c r="N10" s="17"/>
      <c r="O10" s="65"/>
      <c r="P10" s="65"/>
      <c r="Q10" s="65"/>
      <c r="R10" s="65"/>
      <c r="S10" s="65"/>
      <c r="T10" s="66"/>
      <c r="U10" s="66"/>
      <c r="V10" s="66"/>
      <c r="W10" s="66"/>
    </row>
    <row r="11" spans="1:24" ht="36" customHeight="1">
      <c r="A11" s="103" t="s">
        <v>5</v>
      </c>
      <c r="B11" s="104"/>
      <c r="C11" s="104"/>
      <c r="D11" s="105" t="str">
        <f>'[2]POA H.A.'!$D$6</f>
        <v>GESTIÓN INTEGRADA DEL RECURSO HÍDRICO</v>
      </c>
      <c r="E11" s="105"/>
      <c r="F11" s="105"/>
      <c r="G11" s="105"/>
      <c r="H11" s="105"/>
      <c r="I11" s="105"/>
      <c r="J11" s="18" t="s">
        <v>2</v>
      </c>
      <c r="K11" s="18" t="s">
        <v>3</v>
      </c>
      <c r="L11" s="35"/>
      <c r="M11" s="152" t="s">
        <v>23</v>
      </c>
      <c r="N11" s="153"/>
      <c r="O11" s="140" t="s">
        <v>45</v>
      </c>
      <c r="P11" s="140"/>
      <c r="Q11" s="140"/>
      <c r="R11" s="140"/>
      <c r="S11" s="106" t="s">
        <v>48</v>
      </c>
      <c r="T11" s="106">
        <v>2018</v>
      </c>
      <c r="U11" s="37"/>
      <c r="V11" s="37"/>
      <c r="W11" s="37"/>
      <c r="X11" s="37"/>
    </row>
    <row r="12" spans="1:24" ht="22.5" customHeight="1">
      <c r="A12" s="110" t="s">
        <v>28</v>
      </c>
      <c r="B12" s="111"/>
      <c r="C12" s="112"/>
      <c r="D12" s="116" t="str">
        <f>'[2]POA H.A.'!$D$7</f>
        <v>Manejo Integral del Recurso Hídrico. </v>
      </c>
      <c r="E12" s="117"/>
      <c r="F12" s="117"/>
      <c r="G12" s="117"/>
      <c r="H12" s="117"/>
      <c r="I12" s="118"/>
      <c r="J12" s="19" t="s">
        <v>4</v>
      </c>
      <c r="K12" s="59">
        <v>250000000</v>
      </c>
      <c r="L12" s="20"/>
      <c r="M12" s="154"/>
      <c r="N12" s="155"/>
      <c r="O12" s="11" t="s">
        <v>73</v>
      </c>
      <c r="P12" s="11" t="s">
        <v>63</v>
      </c>
      <c r="Q12" s="11" t="s">
        <v>64</v>
      </c>
      <c r="R12" s="11" t="s">
        <v>0</v>
      </c>
      <c r="S12" s="107"/>
      <c r="T12" s="107"/>
      <c r="U12" s="6"/>
      <c r="V12" s="6"/>
      <c r="W12" s="6"/>
      <c r="X12" s="6"/>
    </row>
    <row r="13" spans="1:24" ht="23.25" customHeight="1">
      <c r="A13" s="113"/>
      <c r="B13" s="114"/>
      <c r="C13" s="115"/>
      <c r="D13" s="119"/>
      <c r="E13" s="120"/>
      <c r="F13" s="120"/>
      <c r="G13" s="120"/>
      <c r="H13" s="120"/>
      <c r="I13" s="121"/>
      <c r="J13" s="21" t="s">
        <v>6</v>
      </c>
      <c r="K13" s="23"/>
      <c r="L13" s="20"/>
      <c r="M13" s="156"/>
      <c r="N13" s="157"/>
      <c r="O13" s="13"/>
      <c r="P13" s="13" t="s">
        <v>49</v>
      </c>
      <c r="Q13" s="13"/>
      <c r="R13" s="13"/>
      <c r="S13" s="108"/>
      <c r="T13" s="108"/>
      <c r="U13" s="6"/>
      <c r="V13" s="6"/>
      <c r="W13" s="6"/>
      <c r="X13" s="6"/>
    </row>
    <row r="14" spans="1:24" ht="15.75" customHeight="1" thickBot="1">
      <c r="A14" s="125"/>
      <c r="B14" s="126"/>
      <c r="C14" s="127"/>
      <c r="D14" s="122"/>
      <c r="E14" s="123"/>
      <c r="F14" s="123"/>
      <c r="G14" s="123"/>
      <c r="H14" s="123"/>
      <c r="I14" s="124"/>
      <c r="J14" s="21" t="s">
        <v>8</v>
      </c>
      <c r="K14" s="23"/>
      <c r="L14" s="24"/>
      <c r="M14" s="22"/>
      <c r="N14" s="25"/>
      <c r="O14" s="184"/>
      <c r="P14" s="184"/>
      <c r="Q14" s="184"/>
      <c r="R14" s="184"/>
      <c r="S14" s="184"/>
      <c r="T14" s="184"/>
      <c r="U14" s="184"/>
      <c r="V14" s="184"/>
      <c r="W14" s="184"/>
      <c r="X14" s="184"/>
    </row>
    <row r="15" spans="1:24" ht="15.75" customHeight="1">
      <c r="A15" s="110" t="s">
        <v>50</v>
      </c>
      <c r="B15" s="111"/>
      <c r="C15" s="112"/>
      <c r="D15" s="116" t="str">
        <f>'[2]POA H.A.'!$D$8</f>
        <v>Gestión Integral del Recurso Hídrico</v>
      </c>
      <c r="E15" s="117"/>
      <c r="F15" s="117"/>
      <c r="G15" s="117"/>
      <c r="H15" s="117"/>
      <c r="I15" s="118"/>
      <c r="J15" s="21" t="s">
        <v>9</v>
      </c>
      <c r="K15" s="23" t="s">
        <v>7</v>
      </c>
      <c r="L15" s="24"/>
      <c r="M15" s="22"/>
      <c r="N15" s="25"/>
      <c r="O15" s="6"/>
      <c r="P15" s="6"/>
      <c r="Q15" s="6"/>
      <c r="R15" s="6"/>
      <c r="S15" s="6"/>
      <c r="T15" s="6"/>
      <c r="U15" s="6"/>
      <c r="V15" s="6"/>
      <c r="W15" s="6"/>
      <c r="X15" s="6"/>
    </row>
    <row r="16" spans="1:24" ht="15.75" customHeight="1">
      <c r="A16" s="113"/>
      <c r="B16" s="114"/>
      <c r="C16" s="115"/>
      <c r="D16" s="119"/>
      <c r="E16" s="120"/>
      <c r="F16" s="120"/>
      <c r="G16" s="120"/>
      <c r="H16" s="120"/>
      <c r="I16" s="121"/>
      <c r="J16" s="21" t="s">
        <v>10</v>
      </c>
      <c r="K16" s="23" t="s">
        <v>7</v>
      </c>
      <c r="L16" s="24"/>
      <c r="M16" s="22"/>
      <c r="N16" s="25"/>
      <c r="O16" s="6"/>
      <c r="P16" s="6"/>
      <c r="Q16" s="6"/>
      <c r="R16" s="6"/>
      <c r="S16" s="6"/>
      <c r="T16" s="6"/>
      <c r="U16" s="6"/>
      <c r="V16" s="6"/>
      <c r="W16" s="6"/>
      <c r="X16" s="6"/>
    </row>
    <row r="17" spans="1:24" ht="15.75" customHeight="1" thickBot="1">
      <c r="A17" s="125"/>
      <c r="B17" s="126"/>
      <c r="C17" s="127"/>
      <c r="D17" s="122"/>
      <c r="E17" s="123"/>
      <c r="F17" s="123"/>
      <c r="G17" s="123"/>
      <c r="H17" s="123"/>
      <c r="I17" s="124"/>
      <c r="J17" s="21" t="s">
        <v>30</v>
      </c>
      <c r="K17" s="23" t="s">
        <v>7</v>
      </c>
      <c r="L17" s="24"/>
      <c r="M17" s="22"/>
      <c r="N17" s="25"/>
      <c r="O17" s="6"/>
      <c r="P17" s="6"/>
      <c r="Q17" s="6"/>
      <c r="R17" s="6"/>
      <c r="S17" s="6"/>
      <c r="T17" s="6"/>
      <c r="U17" s="6"/>
      <c r="V17" s="6"/>
      <c r="W17" s="6"/>
      <c r="X17" s="6"/>
    </row>
    <row r="18" spans="1:24" ht="15.75" customHeight="1">
      <c r="A18" s="110" t="s">
        <v>51</v>
      </c>
      <c r="B18" s="111"/>
      <c r="C18" s="112"/>
      <c r="D18" s="129" t="s">
        <v>58</v>
      </c>
      <c r="E18" s="130"/>
      <c r="F18" s="130"/>
      <c r="G18" s="130"/>
      <c r="H18" s="130"/>
      <c r="I18" s="131"/>
      <c r="J18" s="21" t="s">
        <v>31</v>
      </c>
      <c r="K18" s="23" t="s">
        <v>7</v>
      </c>
      <c r="L18" s="24"/>
      <c r="M18" s="22"/>
      <c r="N18" s="25"/>
      <c r="O18" s="6"/>
      <c r="P18" s="6"/>
      <c r="Q18" s="6"/>
      <c r="R18" s="6"/>
      <c r="S18" s="6"/>
      <c r="T18" s="6"/>
      <c r="U18" s="6"/>
      <c r="V18" s="6"/>
      <c r="W18" s="6"/>
      <c r="X18" s="6"/>
    </row>
    <row r="19" spans="1:24" ht="15.75" customHeight="1">
      <c r="A19" s="113"/>
      <c r="B19" s="114"/>
      <c r="C19" s="115"/>
      <c r="D19" s="132"/>
      <c r="E19" s="133"/>
      <c r="F19" s="133"/>
      <c r="G19" s="133"/>
      <c r="H19" s="133"/>
      <c r="I19" s="134"/>
      <c r="J19" s="21" t="s">
        <v>32</v>
      </c>
      <c r="K19" s="23" t="s">
        <v>7</v>
      </c>
      <c r="L19" s="24"/>
      <c r="M19" s="22"/>
      <c r="N19" s="25"/>
      <c r="O19" s="6"/>
      <c r="P19" s="6"/>
      <c r="Q19" s="6"/>
      <c r="R19" s="6"/>
      <c r="S19" s="6"/>
      <c r="T19" s="6"/>
      <c r="U19" s="6"/>
      <c r="V19" s="6"/>
      <c r="W19" s="6"/>
      <c r="X19" s="6"/>
    </row>
    <row r="20" spans="1:24" ht="15.75" customHeight="1" thickBot="1">
      <c r="A20" s="125"/>
      <c r="B20" s="126"/>
      <c r="C20" s="127"/>
      <c r="D20" s="137"/>
      <c r="E20" s="138"/>
      <c r="F20" s="138"/>
      <c r="G20" s="138"/>
      <c r="H20" s="138"/>
      <c r="I20" s="139"/>
      <c r="J20" s="21" t="s">
        <v>33</v>
      </c>
      <c r="K20" s="23" t="s">
        <v>7</v>
      </c>
      <c r="L20" s="24"/>
      <c r="M20" s="22"/>
      <c r="N20" s="25"/>
      <c r="O20" s="6"/>
      <c r="P20" s="6"/>
      <c r="Q20" s="6"/>
      <c r="R20" s="6"/>
      <c r="S20" s="6"/>
      <c r="T20" s="6"/>
      <c r="U20" s="6"/>
      <c r="V20" s="6"/>
      <c r="W20" s="6"/>
      <c r="X20" s="6"/>
    </row>
    <row r="21" spans="1:24" ht="15.75" customHeight="1">
      <c r="A21" s="110" t="s">
        <v>29</v>
      </c>
      <c r="B21" s="111"/>
      <c r="C21" s="112"/>
      <c r="D21" s="129" t="s">
        <v>66</v>
      </c>
      <c r="E21" s="130"/>
      <c r="F21" s="130"/>
      <c r="G21" s="130"/>
      <c r="H21" s="130"/>
      <c r="I21" s="131"/>
      <c r="J21" s="21" t="s">
        <v>34</v>
      </c>
      <c r="K21" s="23" t="s">
        <v>7</v>
      </c>
      <c r="L21" s="24"/>
      <c r="M21" s="22"/>
      <c r="N21" s="25"/>
      <c r="O21" s="6"/>
      <c r="P21" s="6"/>
      <c r="Q21" s="6"/>
      <c r="R21" s="6"/>
      <c r="S21" s="6"/>
      <c r="T21" s="6"/>
      <c r="U21" s="6"/>
      <c r="V21" s="6"/>
      <c r="W21" s="6"/>
      <c r="X21" s="6"/>
    </row>
    <row r="22" spans="1:25" ht="15.75" customHeight="1">
      <c r="A22" s="113"/>
      <c r="B22" s="114"/>
      <c r="C22" s="115"/>
      <c r="D22" s="132"/>
      <c r="E22" s="133"/>
      <c r="F22" s="133"/>
      <c r="G22" s="133"/>
      <c r="H22" s="133"/>
      <c r="I22" s="134"/>
      <c r="J22" s="21" t="s">
        <v>35</v>
      </c>
      <c r="K22" s="39" t="s">
        <v>7</v>
      </c>
      <c r="L22" s="24"/>
      <c r="M22" s="22"/>
      <c r="N22" s="25"/>
      <c r="O22" s="6"/>
      <c r="P22" s="6"/>
      <c r="Q22" s="6"/>
      <c r="R22" s="6"/>
      <c r="S22" s="6"/>
      <c r="T22" s="6"/>
      <c r="U22" s="6"/>
      <c r="V22" s="6"/>
      <c r="W22" s="6"/>
      <c r="X22" s="6"/>
      <c r="Y22" s="9"/>
    </row>
    <row r="23" spans="1:25" ht="15.75" customHeight="1">
      <c r="A23" s="113"/>
      <c r="B23" s="114"/>
      <c r="C23" s="115"/>
      <c r="D23" s="132"/>
      <c r="E23" s="133"/>
      <c r="F23" s="133"/>
      <c r="G23" s="133"/>
      <c r="H23" s="133"/>
      <c r="I23" s="134"/>
      <c r="J23" s="38" t="s">
        <v>38</v>
      </c>
      <c r="K23" s="40">
        <f>SUM(K12:K22)</f>
        <v>250000000</v>
      </c>
      <c r="L23" s="56"/>
      <c r="M23" s="22"/>
      <c r="N23" s="25"/>
      <c r="O23" s="176"/>
      <c r="P23" s="176"/>
      <c r="Q23" s="128"/>
      <c r="R23" s="128"/>
      <c r="S23" s="6"/>
      <c r="T23" s="6"/>
      <c r="U23" s="6"/>
      <c r="V23" s="6"/>
      <c r="W23" s="6"/>
      <c r="X23" s="6"/>
      <c r="Y23" s="9"/>
    </row>
    <row r="24" spans="1:25" ht="30.75" customHeight="1">
      <c r="A24" s="140" t="s">
        <v>11</v>
      </c>
      <c r="B24" s="135" t="s">
        <v>42</v>
      </c>
      <c r="C24" s="135"/>
      <c r="D24" s="135"/>
      <c r="E24" s="135"/>
      <c r="F24" s="135"/>
      <c r="G24" s="32"/>
      <c r="H24" s="32"/>
      <c r="I24" s="171" t="s">
        <v>43</v>
      </c>
      <c r="J24" s="147" t="str">
        <f>CONCATENATE("METAS AÑO ",T11," POA")</f>
        <v>METAS AÑO 2018 POA</v>
      </c>
      <c r="K24" s="148"/>
      <c r="L24" s="182" t="str">
        <f>CONCATENATE("METAS AÑO ",T11," P.A.")</f>
        <v>METAS AÑO 2018 P.A.</v>
      </c>
      <c r="M24" s="135" t="s">
        <v>41</v>
      </c>
      <c r="N24" s="135"/>
      <c r="O24" s="109" t="str">
        <f>CONCATENATE("AVANCE METAS POA ",T11)</f>
        <v>AVANCE METAS POA 2018</v>
      </c>
      <c r="P24" s="109"/>
      <c r="Q24" s="109" t="str">
        <f>CONCATENATE("AVANCE METAS PA ",T11)</f>
        <v>AVANCE METAS PA 2018</v>
      </c>
      <c r="R24" s="109"/>
      <c r="S24" s="177" t="s">
        <v>25</v>
      </c>
      <c r="T24" s="158" t="s">
        <v>26</v>
      </c>
      <c r="U24" s="175" t="s">
        <v>27</v>
      </c>
      <c r="V24" s="158" t="s">
        <v>46</v>
      </c>
      <c r="W24" s="175" t="s">
        <v>47</v>
      </c>
      <c r="X24" s="145" t="s">
        <v>39</v>
      </c>
      <c r="Y24" s="185" t="s">
        <v>59</v>
      </c>
    </row>
    <row r="25" spans="1:25" ht="12.75" customHeight="1">
      <c r="A25" s="140"/>
      <c r="B25" s="135"/>
      <c r="C25" s="135"/>
      <c r="D25" s="135"/>
      <c r="E25" s="135"/>
      <c r="F25" s="135"/>
      <c r="G25" s="33"/>
      <c r="H25" s="135" t="s">
        <v>12</v>
      </c>
      <c r="I25" s="171"/>
      <c r="J25" s="149"/>
      <c r="K25" s="148"/>
      <c r="L25" s="182"/>
      <c r="M25" s="135"/>
      <c r="N25" s="135"/>
      <c r="O25" s="136" t="s">
        <v>24</v>
      </c>
      <c r="P25" s="145" t="s">
        <v>17</v>
      </c>
      <c r="Q25" s="181" t="s">
        <v>24</v>
      </c>
      <c r="R25" s="180" t="s">
        <v>17</v>
      </c>
      <c r="S25" s="178"/>
      <c r="T25" s="158"/>
      <c r="U25" s="175"/>
      <c r="V25" s="158"/>
      <c r="W25" s="175"/>
      <c r="X25" s="145"/>
      <c r="Y25" s="186"/>
    </row>
    <row r="26" spans="1:25" ht="30.75" customHeight="1">
      <c r="A26" s="140"/>
      <c r="B26" s="135"/>
      <c r="C26" s="135"/>
      <c r="D26" s="135"/>
      <c r="E26" s="135"/>
      <c r="F26" s="135"/>
      <c r="G26" s="33"/>
      <c r="H26" s="135"/>
      <c r="I26" s="171"/>
      <c r="J26" s="150"/>
      <c r="K26" s="151"/>
      <c r="L26" s="182"/>
      <c r="M26" s="135"/>
      <c r="N26" s="135"/>
      <c r="O26" s="136"/>
      <c r="P26" s="146"/>
      <c r="Q26" s="181"/>
      <c r="R26" s="180"/>
      <c r="S26" s="179"/>
      <c r="T26" s="158"/>
      <c r="U26" s="175"/>
      <c r="V26" s="158"/>
      <c r="W26" s="175"/>
      <c r="X26" s="145"/>
      <c r="Y26" s="186"/>
    </row>
    <row r="27" spans="1:25" ht="281.25" customHeight="1">
      <c r="A27" s="89">
        <v>1</v>
      </c>
      <c r="B27" s="91" t="s">
        <v>57</v>
      </c>
      <c r="C27" s="92"/>
      <c r="D27" s="92"/>
      <c r="E27" s="92"/>
      <c r="F27" s="93"/>
      <c r="G27" s="33"/>
      <c r="H27" s="54"/>
      <c r="I27" s="63" t="s">
        <v>62</v>
      </c>
      <c r="J27" s="100" t="s">
        <v>68</v>
      </c>
      <c r="K27" s="101"/>
      <c r="L27" s="97">
        <v>1</v>
      </c>
      <c r="M27" s="99" t="s">
        <v>70</v>
      </c>
      <c r="N27" s="99"/>
      <c r="O27" s="86">
        <v>0.9</v>
      </c>
      <c r="P27" s="87">
        <f>O27</f>
        <v>0.9</v>
      </c>
      <c r="Q27" s="190">
        <f>+P30</f>
        <v>0.5650000000000001</v>
      </c>
      <c r="R27" s="98">
        <f>Q27/L27</f>
        <v>0.5650000000000001</v>
      </c>
      <c r="S27" s="61">
        <v>190000000</v>
      </c>
      <c r="T27" s="58">
        <v>148145885</v>
      </c>
      <c r="U27" s="45">
        <f>+T27/S27</f>
        <v>0.7797151842105263</v>
      </c>
      <c r="V27" s="58">
        <v>73414137</v>
      </c>
      <c r="W27" s="45">
        <f>+V27/S27</f>
        <v>0.3863901947368421</v>
      </c>
      <c r="X27" s="84" t="s">
        <v>76</v>
      </c>
      <c r="Y27" s="85" t="s">
        <v>75</v>
      </c>
    </row>
    <row r="28" spans="1:25" ht="127.5" customHeight="1">
      <c r="A28" s="90"/>
      <c r="B28" s="94"/>
      <c r="C28" s="95"/>
      <c r="D28" s="95"/>
      <c r="E28" s="95"/>
      <c r="F28" s="96"/>
      <c r="G28" s="33"/>
      <c r="H28" s="54"/>
      <c r="I28" s="63" t="s">
        <v>67</v>
      </c>
      <c r="J28" s="100" t="s">
        <v>72</v>
      </c>
      <c r="K28" s="101" t="s">
        <v>69</v>
      </c>
      <c r="L28" s="97"/>
      <c r="M28" s="99" t="s">
        <v>71</v>
      </c>
      <c r="N28" s="99" t="s">
        <v>71</v>
      </c>
      <c r="O28" s="86">
        <f>0.23/1</f>
        <v>0.23</v>
      </c>
      <c r="P28" s="87">
        <f>+O28</f>
        <v>0.23</v>
      </c>
      <c r="Q28" s="191"/>
      <c r="R28" s="98"/>
      <c r="S28" s="62">
        <v>60000000</v>
      </c>
      <c r="T28" s="58"/>
      <c r="U28" s="45">
        <f>+T28/S28</f>
        <v>0</v>
      </c>
      <c r="V28" s="58"/>
      <c r="W28" s="45">
        <f>+V28/S28</f>
        <v>0</v>
      </c>
      <c r="X28" s="80" t="s">
        <v>77</v>
      </c>
      <c r="Y28" s="64" t="s">
        <v>74</v>
      </c>
    </row>
    <row r="29" spans="1:24" s="27" customFormat="1" ht="24.75" customHeight="1" thickBot="1">
      <c r="A29" s="36" t="s">
        <v>1</v>
      </c>
      <c r="B29" s="36"/>
      <c r="C29" s="36"/>
      <c r="D29" s="36"/>
      <c r="E29" s="36"/>
      <c r="F29" s="36"/>
      <c r="G29" s="36"/>
      <c r="H29" s="36"/>
      <c r="I29" s="36"/>
      <c r="J29" s="187"/>
      <c r="K29" s="187"/>
      <c r="L29" s="36"/>
      <c r="M29" s="36"/>
      <c r="N29" s="36"/>
      <c r="O29" s="67" t="s">
        <v>60</v>
      </c>
      <c r="P29" s="55"/>
      <c r="Q29" s="26"/>
      <c r="R29" s="26"/>
      <c r="S29" s="68">
        <f>+SUM(S27:S28)</f>
        <v>250000000</v>
      </c>
      <c r="T29" s="68">
        <f>+SUM(T27:T28)</f>
        <v>148145885</v>
      </c>
      <c r="U29" s="46">
        <f>+T29/S29</f>
        <v>0.59258354</v>
      </c>
      <c r="V29" s="68">
        <f>+SUM(V27:V28)</f>
        <v>73414137</v>
      </c>
      <c r="W29" s="60">
        <f>+V29/S29</f>
        <v>0.293656548</v>
      </c>
      <c r="X29" s="81"/>
    </row>
    <row r="30" spans="2:24" s="27" customFormat="1" ht="30.75" customHeight="1" thickBot="1">
      <c r="B30" s="169" t="s">
        <v>37</v>
      </c>
      <c r="C30" s="170"/>
      <c r="D30" s="28">
        <v>1</v>
      </c>
      <c r="F30" s="29" t="s">
        <v>36</v>
      </c>
      <c r="G30" s="48">
        <v>42549</v>
      </c>
      <c r="H30" s="49"/>
      <c r="I30" s="47">
        <v>43236</v>
      </c>
      <c r="J30" s="36"/>
      <c r="K30" s="36"/>
      <c r="L30" s="50"/>
      <c r="M30" s="50"/>
      <c r="N30" s="50"/>
      <c r="O30" s="67"/>
      <c r="P30" s="88">
        <f>AVERAGE(P27:P28)</f>
        <v>0.5650000000000001</v>
      </c>
      <c r="Q30" s="31"/>
      <c r="R30" s="30">
        <f>AVERAGE(R27:R28)</f>
        <v>0.5650000000000001</v>
      </c>
      <c r="S30" s="188"/>
      <c r="T30" s="189"/>
      <c r="U30" s="69"/>
      <c r="V30" s="70"/>
      <c r="W30" s="70"/>
      <c r="X30" s="81"/>
    </row>
    <row r="31" spans="10:24" ht="12.75">
      <c r="J31" s="50"/>
      <c r="K31" s="50"/>
      <c r="L31" s="50"/>
      <c r="M31" s="50"/>
      <c r="S31" s="72"/>
      <c r="T31" s="73"/>
      <c r="U31" s="73"/>
      <c r="X31" s="82"/>
    </row>
    <row r="32" spans="12:24" ht="12.75">
      <c r="L32" s="50"/>
      <c r="M32" s="50"/>
      <c r="T32" s="73"/>
      <c r="U32" s="73"/>
      <c r="X32" s="82"/>
    </row>
    <row r="33" spans="1:24" s="9" customFormat="1" ht="21.75" customHeight="1">
      <c r="A33" s="41"/>
      <c r="B33" s="42"/>
      <c r="C33" s="102" t="s">
        <v>40</v>
      </c>
      <c r="D33" s="102"/>
      <c r="E33" s="102"/>
      <c r="F33" s="102"/>
      <c r="G33" s="53" t="s">
        <v>52</v>
      </c>
      <c r="H33" s="53"/>
      <c r="I33" s="102" t="s">
        <v>61</v>
      </c>
      <c r="J33" s="102"/>
      <c r="K33" s="1"/>
      <c r="L33" s="50"/>
      <c r="M33" s="50"/>
      <c r="N33" s="8"/>
      <c r="O33" s="75"/>
      <c r="P33" s="75"/>
      <c r="Q33" s="75"/>
      <c r="R33" s="75"/>
      <c r="S33" s="76"/>
      <c r="T33" s="75"/>
      <c r="U33" s="75"/>
      <c r="V33" s="75"/>
      <c r="W33" s="75"/>
      <c r="X33" s="83"/>
    </row>
    <row r="34" spans="1:24" s="9" customFormat="1" ht="29.25" customHeight="1">
      <c r="A34" s="168" t="s">
        <v>14</v>
      </c>
      <c r="B34" s="168"/>
      <c r="C34" s="162" t="s">
        <v>55</v>
      </c>
      <c r="D34" s="163"/>
      <c r="E34" s="163"/>
      <c r="F34" s="164"/>
      <c r="G34" s="57" t="s">
        <v>53</v>
      </c>
      <c r="H34" s="57"/>
      <c r="I34" s="162" t="str">
        <f>'[1]POA H.A.'!G24</f>
        <v>LUZ DEYANIRA GONZALEZ CASTILLO</v>
      </c>
      <c r="J34" s="164"/>
      <c r="K34" s="8"/>
      <c r="L34" s="8"/>
      <c r="M34" s="8"/>
      <c r="N34" s="8"/>
      <c r="O34" s="75"/>
      <c r="P34" s="75"/>
      <c r="Q34" s="75"/>
      <c r="R34" s="75"/>
      <c r="S34" s="75"/>
      <c r="T34" s="75"/>
      <c r="U34" s="75"/>
      <c r="V34" s="75"/>
      <c r="W34" s="75"/>
      <c r="X34" s="83"/>
    </row>
    <row r="35" spans="1:24" ht="29.25" customHeight="1">
      <c r="A35" s="166" t="s">
        <v>15</v>
      </c>
      <c r="B35" s="167"/>
      <c r="C35" s="162" t="s">
        <v>56</v>
      </c>
      <c r="D35" s="163"/>
      <c r="E35" s="163"/>
      <c r="F35" s="164"/>
      <c r="G35" s="57" t="s">
        <v>54</v>
      </c>
      <c r="H35" s="57"/>
      <c r="I35" s="162" t="str">
        <f>'[1]POA H.A.'!G25</f>
        <v>Subdirectora de Planeación y Sistemas de Información</v>
      </c>
      <c r="J35" s="164"/>
      <c r="K35" s="8"/>
      <c r="L35" s="8"/>
      <c r="M35" s="8"/>
      <c r="N35" s="8"/>
      <c r="O35" s="75"/>
      <c r="P35" s="75"/>
      <c r="Q35" s="75"/>
      <c r="R35" s="75"/>
      <c r="S35" s="75"/>
      <c r="T35" s="75"/>
      <c r="U35" s="75"/>
      <c r="V35" s="75"/>
      <c r="W35" s="75"/>
      <c r="X35" s="83"/>
    </row>
    <row r="36" spans="1:24" ht="29.25" customHeight="1">
      <c r="A36" s="168" t="s">
        <v>13</v>
      </c>
      <c r="B36" s="168"/>
      <c r="C36" s="165"/>
      <c r="D36" s="166"/>
      <c r="E36" s="166"/>
      <c r="F36" s="167"/>
      <c r="G36" s="43"/>
      <c r="H36" s="43"/>
      <c r="I36" s="51"/>
      <c r="J36" s="52"/>
      <c r="K36" s="8"/>
      <c r="L36" s="8"/>
      <c r="M36" s="8"/>
      <c r="N36" s="8"/>
      <c r="O36" s="75"/>
      <c r="P36" s="75"/>
      <c r="Q36" s="75"/>
      <c r="R36" s="75"/>
      <c r="S36" s="75"/>
      <c r="T36" s="75"/>
      <c r="U36" s="75"/>
      <c r="V36" s="75"/>
      <c r="W36" s="75"/>
      <c r="X36" s="8"/>
    </row>
    <row r="37" spans="1:24" ht="29.25" customHeight="1">
      <c r="A37" s="168" t="s">
        <v>16</v>
      </c>
      <c r="B37" s="168"/>
      <c r="C37" s="159">
        <v>43291</v>
      </c>
      <c r="D37" s="160"/>
      <c r="E37" s="160"/>
      <c r="F37" s="161"/>
      <c r="G37" s="44">
        <v>42550</v>
      </c>
      <c r="H37" s="43"/>
      <c r="I37" s="159">
        <f>C37</f>
        <v>43291</v>
      </c>
      <c r="J37" s="183"/>
      <c r="K37" s="8"/>
      <c r="L37" s="8"/>
      <c r="M37" s="8"/>
      <c r="N37" s="8"/>
      <c r="O37" s="77"/>
      <c r="P37" s="77"/>
      <c r="Q37" s="77"/>
      <c r="R37" s="75"/>
      <c r="S37" s="75"/>
      <c r="T37" s="75"/>
      <c r="U37" s="75"/>
      <c r="V37" s="75"/>
      <c r="W37" s="75"/>
      <c r="X37" s="8"/>
    </row>
    <row r="38" spans="9:17" ht="12.75">
      <c r="I38" s="1"/>
      <c r="O38" s="78"/>
      <c r="P38" s="78"/>
      <c r="Q38" s="78"/>
    </row>
    <row r="39" spans="9:17" ht="12.75">
      <c r="I39" s="1"/>
      <c r="O39" s="78"/>
      <c r="P39" s="78"/>
      <c r="Q39" s="78"/>
    </row>
    <row r="40" spans="15:17" ht="12.75">
      <c r="O40" s="78"/>
      <c r="P40" s="78"/>
      <c r="Q40" s="78"/>
    </row>
    <row r="41" spans="15:17" ht="12.75">
      <c r="O41" s="78"/>
      <c r="P41" s="78"/>
      <c r="Q41" s="79"/>
    </row>
    <row r="42" spans="15:17" ht="12.75">
      <c r="O42" s="78"/>
      <c r="P42" s="78"/>
      <c r="Q42" s="78"/>
    </row>
    <row r="43" spans="15:17" ht="12.75">
      <c r="O43" s="78"/>
      <c r="P43" s="78"/>
      <c r="Q43" s="78"/>
    </row>
    <row r="44" spans="15:17" ht="12.75">
      <c r="O44" s="78"/>
      <c r="P44" s="78"/>
      <c r="Q44" s="78"/>
    </row>
    <row r="50" ht="12.75">
      <c r="M50" s="34"/>
    </row>
  </sheetData>
  <sheetProtection/>
  <mergeCells count="70">
    <mergeCell ref="I34:J34"/>
    <mergeCell ref="I33:J33"/>
    <mergeCell ref="I35:J35"/>
    <mergeCell ref="I37:J37"/>
    <mergeCell ref="O14:X14"/>
    <mergeCell ref="Y24:Y26"/>
    <mergeCell ref="J29:K29"/>
    <mergeCell ref="S30:T30"/>
    <mergeCell ref="Q27:Q28"/>
    <mergeCell ref="U4:W4"/>
    <mergeCell ref="X24:X26"/>
    <mergeCell ref="S24:S26"/>
    <mergeCell ref="T24:T26"/>
    <mergeCell ref="U24:U26"/>
    <mergeCell ref="D3:T4"/>
    <mergeCell ref="R25:R26"/>
    <mergeCell ref="Q25:Q26"/>
    <mergeCell ref="L24:L26"/>
    <mergeCell ref="D15:I17"/>
    <mergeCell ref="B30:C30"/>
    <mergeCell ref="A34:B34"/>
    <mergeCell ref="I24:I26"/>
    <mergeCell ref="U3:W3"/>
    <mergeCell ref="T11:T13"/>
    <mergeCell ref="W24:W26"/>
    <mergeCell ref="A18:C20"/>
    <mergeCell ref="A15:C17"/>
    <mergeCell ref="O11:R11"/>
    <mergeCell ref="O23:P23"/>
    <mergeCell ref="C37:F37"/>
    <mergeCell ref="C34:F34"/>
    <mergeCell ref="C35:F35"/>
    <mergeCell ref="C36:F36"/>
    <mergeCell ref="A37:B37"/>
    <mergeCell ref="A36:B36"/>
    <mergeCell ref="A35:B35"/>
    <mergeCell ref="U1:X1"/>
    <mergeCell ref="U2:X2"/>
    <mergeCell ref="A5:X5"/>
    <mergeCell ref="A1:C4"/>
    <mergeCell ref="D1:T2"/>
    <mergeCell ref="P25:P26"/>
    <mergeCell ref="J24:K26"/>
    <mergeCell ref="M11:N13"/>
    <mergeCell ref="V24:V26"/>
    <mergeCell ref="Q24:R24"/>
    <mergeCell ref="B24:F26"/>
    <mergeCell ref="O25:O26"/>
    <mergeCell ref="D18:I20"/>
    <mergeCell ref="A24:A26"/>
    <mergeCell ref="H25:H26"/>
    <mergeCell ref="M24:N26"/>
    <mergeCell ref="C33:F33"/>
    <mergeCell ref="A11:C11"/>
    <mergeCell ref="D11:I11"/>
    <mergeCell ref="S11:S13"/>
    <mergeCell ref="O24:P24"/>
    <mergeCell ref="A21:C23"/>
    <mergeCell ref="D12:I14"/>
    <mergeCell ref="A12:C14"/>
    <mergeCell ref="Q23:R23"/>
    <mergeCell ref="D21:I23"/>
    <mergeCell ref="A27:A28"/>
    <mergeCell ref="B27:F28"/>
    <mergeCell ref="L27:L28"/>
    <mergeCell ref="R27:R28"/>
    <mergeCell ref="M27:N27"/>
    <mergeCell ref="M28:N28"/>
    <mergeCell ref="J27:K27"/>
    <mergeCell ref="J28:K28"/>
  </mergeCells>
  <printOptions horizontalCentered="1" verticalCentered="1"/>
  <pageMargins left="0.1968503937007874" right="0.07874015748031496" top="0.1968503937007874" bottom="0.11811023622047245" header="0" footer="0"/>
  <pageSetup horizontalDpi="600" verticalDpi="600" orientation="landscape" paperSize="120" scale="3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dcaicedo</dc:creator>
  <cp:keywords/>
  <dc:description/>
  <cp:lastModifiedBy>Celia Velasquez</cp:lastModifiedBy>
  <cp:lastPrinted>2017-03-06T20:02:50Z</cp:lastPrinted>
  <dcterms:created xsi:type="dcterms:W3CDTF">2009-04-01T16:45:05Z</dcterms:created>
  <dcterms:modified xsi:type="dcterms:W3CDTF">2018-07-25T20:28:12Z</dcterms:modified>
  <cp:category/>
  <cp:version/>
  <cp:contentType/>
  <cp:contentStatus/>
</cp:coreProperties>
</file>