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45" activeTab="0"/>
  </bookViews>
  <sheets>
    <sheet name="POA-1" sheetId="1" r:id="rId1"/>
  </sheets>
  <externalReferences>
    <externalReference r:id="rId4"/>
    <externalReference r:id="rId5"/>
  </externalReferences>
  <definedNames/>
  <calcPr fullCalcOnLoad="1"/>
</workbook>
</file>

<file path=xl/comments1.xml><?xml version="1.0" encoding="utf-8"?>
<comments xmlns="http://schemas.openxmlformats.org/spreadsheetml/2006/main">
  <authors>
    <author>Celia Vel?squez</author>
    <author>Fredy Alexander Pachon Sanchez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 ref="L27" authorId="1">
      <text>
        <r>
          <rPr>
            <b/>
            <sz val="9"/>
            <rFont val="Tahoma"/>
            <family val="2"/>
          </rPr>
          <t>Fredy Alexander Pachon Sanchez:</t>
        </r>
        <r>
          <rPr>
            <sz val="9"/>
            <rFont val="Tahoma"/>
            <family val="2"/>
          </rPr>
          <t xml:space="preserve">
Número de hectáreas adquiridas para la conservación y protección de ecosistemas estratégicos</t>
        </r>
      </text>
    </comment>
  </commentList>
</comments>
</file>

<file path=xl/sharedStrings.xml><?xml version="1.0" encoding="utf-8"?>
<sst xmlns="http://schemas.openxmlformats.org/spreadsheetml/2006/main" count="78" uniqueCount="67">
  <si>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</si>
  <si>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</si>
  <si>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</si>
  <si>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</si>
  <si>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</si>
  <si>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</si>
  <si>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</si>
  <si>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</si>
  <si>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</si>
  <si>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</si>
  <si>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</si>
  <si>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</si>
  <si>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</si>
  <si>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</si>
  <si>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</si>
  <si>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</si>
  <si>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</si>
  <si>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</si>
  <si>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</si>
  <si>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</si>
  <si>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</si>
  <si>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</si>
  <si>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</si>
  <si>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</si>
  <si>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</si>
  <si>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</si>
  <si>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</si>
  <si>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</si>
  <si>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</si>
  <si>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</si>
  <si>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</si>
  <si>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</si>
  <si>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</si>
  <si>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</si>
  <si>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</si>
  <si>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</si>
  <si>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</si>
  <si>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</si>
  <si>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</si>
  <si>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</si>
  <si>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</si>
  <si>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</si>
  <si>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</si>
  <si>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</si>
  <si>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</si>
  <si>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</si>
  <si>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VALOR PAGADO ($)
ACTIVIDAD</t>
  </si>
  <si>
    <t>% DE EJECUCIÓN
SOBRE PAGOS</t>
  </si>
  <si>
    <t>AÑO:</t>
  </si>
  <si>
    <t>SUBPROGRAMA PLAN DE ACCIÓN:</t>
  </si>
  <si>
    <t xml:space="preserve">PROYECTO </t>
  </si>
  <si>
    <t>APROBÓ</t>
  </si>
  <si>
    <t>LUZ DEYANIRA GONZALEZ CASTILLO</t>
  </si>
  <si>
    <t>Subdirectora de Planeación y Sistemas de Información</t>
  </si>
  <si>
    <t>Subdirector de Ecosistemas y Gestión Ambiental</t>
  </si>
  <si>
    <t>JAIRO IGNACIO GARCIA RODRIGUEZ</t>
  </si>
  <si>
    <t xml:space="preserve">MES EVALUADO </t>
  </si>
  <si>
    <r>
      <rPr>
        <b/>
        <sz val="10"/>
        <rFont val="Arial"/>
        <family val="2"/>
      </rPr>
      <t>FUENTE DE VERIFICACION DE EVIDENCIAS REPORTADAS</t>
    </r>
    <r>
      <rPr>
        <sz val="10"/>
        <rFont val="Arial"/>
        <family val="0"/>
      </rPr>
      <t xml:space="preserve"> 
(Señalar ruta magnetica o fisica de acceso a la evidencia)</t>
    </r>
  </si>
  <si>
    <t>NOVIEMBRE</t>
  </si>
  <si>
    <t xml:space="preserve"> </t>
  </si>
  <si>
    <t>Versión 0</t>
  </si>
  <si>
    <t>200 hectareas adquiridas</t>
  </si>
  <si>
    <t>X</t>
  </si>
  <si>
    <t>MAYO</t>
  </si>
  <si>
    <t>40</t>
  </si>
  <si>
    <t>SEPTIEMBRE</t>
  </si>
  <si>
    <t>El municipio de Miraflores se encuentra en proceso de actualización de área del predio El Retiro para presentar formalmente el proyecto a la Corporación, el municipio de la Uvita presenta el avaluo pero por presupuesto no se alcanza a cofinanciar este proyecto. Con el municipio de Boavita, se elabora proyecto para ser presentado al banco de proyectos de la Corporacón y realizar el convenioo con el cual se adquieren 90 has predio La Lavandera.  ubicado en la vereda San Bernardo del municipio de la Uvita, el cual es recraga hidrica para 980 usuarios permanentes y 200 transitorios de la vereda lagunillas, sectores Sauzal, Minas y Vanegas, e igualemnte esta fuente podria abastecer de agua a un sector de la vereda Melonal.</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</si>
</sst>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240A]dddd\,\ dd&quot; de &quot;mmmm&quot; de &quot;yyyy"/>
    <numFmt numFmtId="190" formatCode="[$-240A]h:mm:ss\ AM/PM"/>
    <numFmt numFmtId="191" formatCode="&quot;$&quot;\ #,##0"/>
  </numFmts>
  <fonts count="3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sz val="10"/>
      <color indexed="10"/>
      <name val="Arial"/>
      <family val="2"/>
    </font>
    <font>
      <b/>
      <sz val="10"/>
      <color indexed="8"/>
      <name val="Arial"/>
      <family val="2"/>
    </font>
    <font>
      <b/>
      <sz val="10"/>
      <color theme="1"/>
      <name val="Arial"/>
      <family val="2"/>
    </font>
    <font>
      <sz val="10"/>
      <color rgb="FFFF000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right style="thin"/>
      <top/>
      <bottom style="medium"/>
    </border>
    <border>
      <left style="thin"/>
      <right style="thin"/>
      <top/>
      <bottom style="medium"/>
    </border>
    <border>
      <left/>
      <right style="thin"/>
      <top style="thin"/>
      <bottom style="thin"/>
    </border>
    <border>
      <left style="medium"/>
      <right style="medium"/>
      <top style="medium"/>
      <bottom style="medium"/>
    </border>
    <border>
      <left style="thin"/>
      <right/>
      <top style="thin"/>
      <bottom style="thin"/>
    </border>
    <border>
      <left style="thin"/>
      <right>
        <color indexed="63"/>
      </right>
      <top/>
      <bottom style="medium"/>
    </border>
    <border>
      <left/>
      <right/>
      <top style="thin"/>
      <bottom style="thin"/>
    </border>
    <border>
      <left style="medium"/>
      <right style="thin"/>
      <top>
        <color indexed="63"/>
      </top>
      <bottom style="medium"/>
    </border>
    <border>
      <left style="thin"/>
      <right style="thin"/>
      <top/>
      <bottom style="thin"/>
    </border>
    <border>
      <left style="thin"/>
      <right/>
      <top/>
      <bottom style="thin"/>
    </border>
    <border>
      <left style="thin"/>
      <right/>
      <top style="thin"/>
      <bottom/>
    </border>
    <border>
      <left/>
      <right style="thin"/>
      <top style="thin"/>
      <bottom/>
    </border>
    <border>
      <left style="thin"/>
      <right/>
      <top/>
      <bottom/>
    </border>
    <border>
      <left/>
      <right style="thin"/>
      <top/>
      <bottom/>
    </border>
    <border>
      <left/>
      <right style="thin"/>
      <top/>
      <bottom style="thin"/>
    </border>
    <border>
      <left/>
      <right/>
      <top style="thin"/>
      <bottom/>
    </border>
    <border>
      <left/>
      <right/>
      <top/>
      <bottom style="thin"/>
    </border>
    <border>
      <left style="medium"/>
      <right/>
      <top style="thin"/>
      <bottom/>
    </border>
    <border>
      <left style="medium"/>
      <right/>
      <top/>
      <bottom/>
    </border>
    <border>
      <left style="thin"/>
      <right style="thin"/>
      <top/>
      <bottom/>
    </border>
    <border>
      <left style="medium"/>
      <right/>
      <top/>
      <bottom style="medium"/>
    </border>
    <border>
      <left style="medium"/>
      <right/>
      <top style="medium"/>
      <bottom style="thin"/>
    </border>
    <border>
      <left/>
      <right/>
      <top style="medium"/>
      <bottom style="thin"/>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63">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49" fontId="0" fillId="0" borderId="10" xfId="49" applyNumberFormat="1" applyFont="1" applyBorder="1" applyAlignment="1" applyProtection="1">
      <alignment horizontal="center" vertical="center" wrapText="1"/>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6"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0" fontId="19" fillId="0" borderId="10" xfId="0" applyFont="1" applyBorder="1" applyAlignment="1" applyProtection="1">
      <alignment horizontal="justify" vertical="center" wrapText="1"/>
      <protection/>
    </xf>
    <xf numFmtId="0" fontId="19" fillId="16" borderId="14" xfId="0" applyFont="1" applyFill="1" applyBorder="1" applyAlignment="1" applyProtection="1">
      <alignment horizontal="center" vertical="center"/>
      <protection/>
    </xf>
    <xf numFmtId="187" fontId="19" fillId="0" borderId="15" xfId="0" applyNumberFormat="1" applyFont="1" applyFill="1" applyBorder="1" applyAlignment="1" applyProtection="1">
      <alignment horizontal="left" vertical="center"/>
      <protection/>
    </xf>
    <xf numFmtId="0" fontId="0" fillId="0" borderId="0" xfId="0" applyAlignment="1" applyProtection="1">
      <alignment vertical="center"/>
      <protection/>
    </xf>
    <xf numFmtId="0" fontId="0" fillId="0" borderId="16"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17" xfId="49" applyNumberFormat="1" applyFont="1" applyFill="1" applyBorder="1" applyAlignment="1" applyProtection="1">
      <alignment horizontal="center" vertical="center"/>
      <protection/>
    </xf>
    <xf numFmtId="9" fontId="0" fillId="0" borderId="0" xfId="49"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19" fillId="0" borderId="18"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9" fontId="0" fillId="0" borderId="10" xfId="55" applyFont="1" applyBorder="1" applyAlignment="1" applyProtection="1">
      <alignment horizontal="center" vertical="center" wrapText="1"/>
      <protection locked="0"/>
    </xf>
    <xf numFmtId="9" fontId="19" fillId="0" borderId="10" xfId="55" applyFont="1" applyBorder="1" applyAlignment="1" applyProtection="1">
      <alignment horizontal="center" vertical="center"/>
      <protection locked="0"/>
    </xf>
    <xf numFmtId="9" fontId="0" fillId="0" borderId="19" xfId="5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locked="0"/>
    </xf>
    <xf numFmtId="14" fontId="0" fillId="0" borderId="10" xfId="0" applyNumberFormat="1" applyFont="1" applyBorder="1" applyAlignment="1" applyProtection="1">
      <alignment horizontal="center" vertical="center"/>
      <protection/>
    </xf>
    <xf numFmtId="14" fontId="0" fillId="0" borderId="18" xfId="0" applyNumberFormat="1" applyFont="1" applyBorder="1" applyAlignment="1" applyProtection="1">
      <alignment vertical="top" wrapText="1"/>
      <protection/>
    </xf>
    <xf numFmtId="14" fontId="0" fillId="0" borderId="20" xfId="0" applyNumberFormat="1" applyFont="1" applyBorder="1" applyAlignment="1" applyProtection="1">
      <alignment vertical="top" wrapText="1"/>
      <protection/>
    </xf>
    <xf numFmtId="14" fontId="0" fillId="0" borderId="0" xfId="0" applyNumberFormat="1" applyFont="1" applyBorder="1" applyAlignment="1" applyProtection="1">
      <alignment vertical="top" wrapText="1"/>
      <protection/>
    </xf>
    <xf numFmtId="0" fontId="19" fillId="16" borderId="21" xfId="0" applyFont="1" applyFill="1" applyBorder="1" applyAlignment="1" applyProtection="1">
      <alignment horizontal="center" vertical="center"/>
      <protection/>
    </xf>
    <xf numFmtId="187" fontId="19" fillId="0" borderId="15" xfId="50" applyNumberFormat="1" applyFont="1" applyFill="1" applyBorder="1" applyAlignment="1" applyProtection="1">
      <alignment horizontal="left" vertical="center" wrapText="1"/>
      <protection/>
    </xf>
    <xf numFmtId="9" fontId="19" fillId="0" borderId="22" xfId="55" applyFont="1" applyBorder="1" applyAlignment="1" applyProtection="1">
      <alignment horizontal="center" vertical="center"/>
      <protection/>
    </xf>
    <xf numFmtId="0" fontId="0" fillId="0" borderId="10" xfId="0" applyFont="1" applyBorder="1" applyAlignment="1">
      <alignment vertical="center" wrapText="1"/>
    </xf>
    <xf numFmtId="0" fontId="0" fillId="0" borderId="10" xfId="0" applyFont="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3" fontId="19" fillId="24" borderId="0" xfId="0" applyNumberFormat="1" applyFont="1" applyFill="1" applyBorder="1" applyAlignment="1" applyProtection="1">
      <alignment horizontal="right" vertical="center"/>
      <protection/>
    </xf>
    <xf numFmtId="191" fontId="0" fillId="0" borderId="23" xfId="0" applyNumberFormat="1" applyFont="1" applyFill="1" applyBorder="1" applyAlignment="1">
      <alignment horizontal="left" vertical="center"/>
    </xf>
    <xf numFmtId="49" fontId="27" fillId="0" borderId="10" xfId="49" applyNumberFormat="1" applyFont="1" applyBorder="1" applyAlignment="1" applyProtection="1">
      <alignment horizontal="justify" vertical="top" wrapText="1"/>
      <protection locked="0"/>
    </xf>
    <xf numFmtId="187" fontId="0" fillId="0" borderId="10" xfId="50" applyNumberFormat="1" applyFont="1" applyFill="1" applyBorder="1" applyAlignment="1">
      <alignment horizontal="right" vertical="center" wrapText="1"/>
    </xf>
    <xf numFmtId="9" fontId="0" fillId="0" borderId="10" xfId="49" applyNumberFormat="1" applyFont="1" applyFill="1" applyBorder="1" applyAlignment="1" applyProtection="1">
      <alignment horizontal="center" vertical="center" wrapText="1"/>
      <protection/>
    </xf>
    <xf numFmtId="49" fontId="0" fillId="0" borderId="10" xfId="49" applyNumberFormat="1" applyFont="1" applyBorder="1" applyAlignment="1" applyProtection="1">
      <alignment vertical="center"/>
      <protection locked="0"/>
    </xf>
    <xf numFmtId="0" fontId="21" fillId="0" borderId="18" xfId="0" applyFont="1" applyBorder="1" applyAlignment="1">
      <alignment horizontal="center" vertical="center"/>
    </xf>
    <xf numFmtId="0" fontId="21" fillId="0" borderId="16" xfId="0" applyFont="1" applyBorder="1" applyAlignment="1">
      <alignment horizontal="center" vertical="center"/>
    </xf>
    <xf numFmtId="14" fontId="21" fillId="0" borderId="18" xfId="0" applyNumberFormat="1" applyFont="1" applyBorder="1" applyAlignment="1">
      <alignment horizontal="center" vertical="center"/>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18" fillId="0" borderId="16" xfId="0" applyFont="1" applyBorder="1" applyAlignment="1">
      <alignment horizontal="center" vertical="center"/>
    </xf>
    <xf numFmtId="0" fontId="21" fillId="0" borderId="20" xfId="0" applyFont="1" applyBorder="1" applyAlignment="1">
      <alignment horizontal="center" vertical="center"/>
    </xf>
    <xf numFmtId="0" fontId="18" fillId="0" borderId="10" xfId="0" applyFont="1" applyBorder="1" applyAlignment="1">
      <alignment horizontal="center" vertical="center"/>
    </xf>
    <xf numFmtId="49" fontId="19" fillId="0" borderId="10" xfId="49" applyNumberFormat="1" applyFont="1" applyBorder="1" applyAlignment="1" applyProtection="1">
      <alignment horizontal="center" vertical="center" wrapText="1"/>
      <protection/>
    </xf>
    <xf numFmtId="0" fontId="19" fillId="0" borderId="24"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19" fillId="0" borderId="23"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49" fontId="19" fillId="0" borderId="10" xfId="49" applyNumberFormat="1" applyFont="1" applyBorder="1" applyAlignment="1" applyProtection="1">
      <alignment horizontal="center" vertical="center" wrapText="1"/>
      <protection locked="0"/>
    </xf>
    <xf numFmtId="0" fontId="30" fillId="0" borderId="10" xfId="0" applyFont="1" applyBorder="1" applyAlignment="1" applyProtection="1">
      <alignment horizontal="center" vertical="center" wrapText="1"/>
      <protection/>
    </xf>
    <xf numFmtId="0" fontId="19" fillId="0" borderId="24" xfId="0" applyFont="1" applyBorder="1" applyAlignment="1" applyProtection="1">
      <alignment horizontal="center" vertical="center"/>
      <protection/>
    </xf>
    <xf numFmtId="0" fontId="19" fillId="0" borderId="27" xfId="0" applyFont="1" applyBorder="1" applyAlignment="1" applyProtection="1">
      <alignment horizontal="center" vertical="center"/>
      <protection/>
    </xf>
    <xf numFmtId="0" fontId="19" fillId="0" borderId="26" xfId="0" applyFont="1" applyBorder="1" applyAlignment="1" applyProtection="1">
      <alignment horizontal="center" vertical="center"/>
      <protection/>
    </xf>
    <xf numFmtId="0" fontId="19" fillId="0" borderId="23" xfId="0" applyFont="1" applyBorder="1" applyAlignment="1" applyProtection="1">
      <alignment horizontal="center" vertical="center"/>
      <protection/>
    </xf>
    <xf numFmtId="0" fontId="19" fillId="0" borderId="28" xfId="0" applyFont="1" applyBorder="1" applyAlignment="1" applyProtection="1">
      <alignment horizontal="center" vertical="center"/>
      <protection/>
    </xf>
    <xf numFmtId="0" fontId="30" fillId="0" borderId="10" xfId="49" applyNumberFormat="1" applyFont="1" applyBorder="1" applyAlignment="1" applyProtection="1">
      <alignment horizontal="center" vertical="center" wrapText="1"/>
      <protection/>
    </xf>
    <xf numFmtId="0" fontId="0" fillId="0" borderId="24"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25" xfId="0" applyFont="1" applyFill="1" applyBorder="1" applyAlignment="1" applyProtection="1">
      <alignment horizontal="justify" vertical="center" wrapText="1"/>
      <protection/>
    </xf>
    <xf numFmtId="0" fontId="0" fillId="0" borderId="26"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27" xfId="0" applyFont="1" applyFill="1" applyBorder="1" applyAlignment="1" applyProtection="1">
      <alignment horizontal="justify" vertical="center" wrapText="1"/>
      <protection/>
    </xf>
    <xf numFmtId="0" fontId="0" fillId="0" borderId="23" xfId="0" applyFont="1" applyFill="1" applyBorder="1" applyAlignment="1" applyProtection="1">
      <alignment horizontal="justify" vertical="center" wrapText="1"/>
      <protection/>
    </xf>
    <xf numFmtId="0" fontId="0" fillId="0" borderId="30" xfId="0" applyFont="1" applyFill="1" applyBorder="1" applyAlignment="1" applyProtection="1">
      <alignment horizontal="justify" vertical="center" wrapText="1"/>
      <protection/>
    </xf>
    <xf numFmtId="0" fontId="0" fillId="0" borderId="28" xfId="0" applyFont="1" applyFill="1" applyBorder="1" applyAlignment="1" applyProtection="1">
      <alignment horizontal="justify" vertical="center" wrapText="1"/>
      <protection/>
    </xf>
    <xf numFmtId="1" fontId="0" fillId="0" borderId="24" xfId="0" applyNumberFormat="1" applyFont="1" applyFill="1" applyBorder="1" applyAlignment="1" applyProtection="1">
      <alignment horizontal="justify" vertical="center" wrapText="1"/>
      <protection/>
    </xf>
    <xf numFmtId="1" fontId="0" fillId="0" borderId="29" xfId="0" applyNumberFormat="1" applyFont="1" applyFill="1" applyBorder="1" applyAlignment="1" applyProtection="1">
      <alignment horizontal="justify" vertical="center" wrapText="1"/>
      <protection/>
    </xf>
    <xf numFmtId="1" fontId="0" fillId="0" borderId="25" xfId="0" applyNumberFormat="1" applyFont="1" applyFill="1" applyBorder="1" applyAlignment="1" applyProtection="1">
      <alignment horizontal="justify" vertical="center" wrapText="1"/>
      <protection/>
    </xf>
    <xf numFmtId="1" fontId="0" fillId="0" borderId="26"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27" xfId="0" applyNumberFormat="1" applyFont="1" applyFill="1" applyBorder="1" applyAlignment="1" applyProtection="1">
      <alignment horizontal="justify" vertical="center" wrapText="1"/>
      <protection/>
    </xf>
    <xf numFmtId="1" fontId="0" fillId="0" borderId="23" xfId="0" applyNumberFormat="1" applyFont="1" applyFill="1" applyBorder="1" applyAlignment="1" applyProtection="1">
      <alignment horizontal="justify" vertical="center" wrapText="1"/>
      <protection/>
    </xf>
    <xf numFmtId="1" fontId="0" fillId="0" borderId="30" xfId="0" applyNumberFormat="1" applyFont="1" applyFill="1" applyBorder="1" applyAlignment="1" applyProtection="1">
      <alignment horizontal="justify" vertical="center" wrapText="1"/>
      <protection/>
    </xf>
    <xf numFmtId="1" fontId="0" fillId="0" borderId="28" xfId="0" applyNumberFormat="1" applyFont="1" applyFill="1" applyBorder="1" applyAlignment="1" applyProtection="1">
      <alignment horizontal="justify" vertical="center" wrapText="1"/>
      <protection/>
    </xf>
    <xf numFmtId="0" fontId="0" fillId="0" borderId="10" xfId="49" applyNumberFormat="1" applyFont="1" applyFill="1" applyBorder="1" applyAlignment="1" applyProtection="1">
      <alignment horizontal="center" vertical="center"/>
      <protection locked="0"/>
    </xf>
    <xf numFmtId="49" fontId="31" fillId="0" borderId="0" xfId="49" applyNumberFormat="1" applyFont="1" applyFill="1" applyBorder="1" applyAlignment="1" applyProtection="1">
      <alignment horizontal="center" vertical="center"/>
      <protection locked="0"/>
    </xf>
    <xf numFmtId="0" fontId="19" fillId="0" borderId="10" xfId="0" applyFont="1" applyBorder="1" applyAlignment="1" applyProtection="1">
      <alignment horizontal="center" vertical="center" wrapText="1"/>
      <protection/>
    </xf>
    <xf numFmtId="0" fontId="0" fillId="0" borderId="10" xfId="55" applyNumberFormat="1" applyFont="1" applyFill="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49" fontId="0" fillId="0" borderId="0" xfId="49" applyNumberFormat="1" applyFont="1" applyFill="1" applyBorder="1" applyAlignment="1" applyProtection="1">
      <alignment horizontal="center" vertical="center"/>
      <protection locked="0"/>
    </xf>
    <xf numFmtId="0" fontId="19" fillId="16" borderId="31" xfId="0" applyFont="1" applyFill="1" applyBorder="1" applyAlignment="1" applyProtection="1">
      <alignment horizontal="left" vertical="center" wrapText="1"/>
      <protection/>
    </xf>
    <xf numFmtId="0" fontId="19" fillId="16" borderId="29" xfId="0" applyFont="1" applyFill="1" applyBorder="1" applyAlignment="1" applyProtection="1">
      <alignment horizontal="left" vertical="center" wrapText="1"/>
      <protection/>
    </xf>
    <xf numFmtId="0" fontId="19" fillId="16" borderId="25" xfId="0" applyFont="1" applyFill="1" applyBorder="1" applyAlignment="1" applyProtection="1">
      <alignment horizontal="left" vertical="center" wrapText="1"/>
      <protection/>
    </xf>
    <xf numFmtId="0" fontId="19" fillId="16" borderId="32"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27" xfId="0" applyFont="1" applyFill="1" applyBorder="1" applyAlignment="1" applyProtection="1">
      <alignment horizontal="left" vertical="center" wrapText="1"/>
      <protection/>
    </xf>
    <xf numFmtId="49" fontId="19" fillId="0" borderId="33" xfId="49" applyNumberFormat="1"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19" fillId="16" borderId="34"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0" fontId="19" fillId="16" borderId="35" xfId="0" applyFont="1" applyFill="1" applyBorder="1" applyAlignment="1" applyProtection="1">
      <alignment horizontal="left" vertical="center" wrapText="1"/>
      <protection/>
    </xf>
    <xf numFmtId="0" fontId="19" fillId="16" borderId="36" xfId="0" applyFont="1" applyFill="1" applyBorder="1" applyAlignment="1" applyProtection="1">
      <alignment horizontal="left" vertical="center" wrapText="1"/>
      <protection/>
    </xf>
    <xf numFmtId="0" fontId="22" fillId="0" borderId="18"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0" fontId="22" fillId="25"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justify" vertical="center" wrapText="1"/>
      <protection/>
    </xf>
    <xf numFmtId="0" fontId="24" fillId="0" borderId="13" xfId="0" applyFont="1" applyFill="1" applyBorder="1" applyAlignment="1" applyProtection="1">
      <alignment horizontal="center" vertical="center" wrapText="1"/>
      <protection/>
    </xf>
    <xf numFmtId="0" fontId="24" fillId="0" borderId="33" xfId="0" applyFont="1" applyFill="1" applyBorder="1" applyAlignment="1" applyProtection="1">
      <alignment horizontal="center" vertical="center" wrapText="1"/>
      <protection/>
    </xf>
    <xf numFmtId="0" fontId="24" fillId="0" borderId="22"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49" fontId="20" fillId="0" borderId="0" xfId="49" applyNumberFormat="1" applyFont="1" applyFill="1" applyBorder="1" applyAlignment="1" applyProtection="1">
      <alignment horizontal="center" vertical="center"/>
      <protection locked="0"/>
    </xf>
    <xf numFmtId="0" fontId="19" fillId="0" borderId="0" xfId="0" applyFont="1" applyBorder="1" applyAlignment="1" applyProtection="1">
      <alignment horizontal="right" vertical="center"/>
      <protection/>
    </xf>
    <xf numFmtId="0" fontId="19" fillId="0" borderId="13" xfId="0" applyFont="1" applyBorder="1" applyAlignment="1" applyProtection="1">
      <alignment horizontal="center" vertical="center" wrapText="1"/>
      <protection/>
    </xf>
    <xf numFmtId="0" fontId="19" fillId="0" borderId="33" xfId="0" applyFont="1" applyBorder="1" applyAlignment="1" applyProtection="1">
      <alignment horizontal="center" vertical="center" wrapText="1"/>
      <protection/>
    </xf>
    <xf numFmtId="0" fontId="19" fillId="0" borderId="22" xfId="0" applyFont="1" applyBorder="1" applyAlignment="1" applyProtection="1">
      <alignment horizontal="center" vertical="center" wrapText="1"/>
      <protection/>
    </xf>
    <xf numFmtId="0" fontId="21" fillId="0" borderId="10" xfId="0" applyFont="1" applyBorder="1" applyAlignment="1">
      <alignment horizontal="center" vertical="center"/>
    </xf>
    <xf numFmtId="0" fontId="0" fillId="0" borderId="18" xfId="0" applyBorder="1" applyAlignment="1" applyProtection="1">
      <alignment horizontal="left" vertical="center"/>
      <protection/>
    </xf>
    <xf numFmtId="0" fontId="0" fillId="0" borderId="16" xfId="0" applyBorder="1" applyAlignment="1" applyProtection="1">
      <alignment horizontal="left" vertical="center"/>
      <protection/>
    </xf>
    <xf numFmtId="3" fontId="0" fillId="0" borderId="10" xfId="0" applyNumberFormat="1" applyFont="1" applyFill="1" applyBorder="1" applyAlignment="1" applyProtection="1">
      <alignment horizontal="justify" vertical="center" wrapText="1"/>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49" fontId="23" fillId="0" borderId="33" xfId="49" applyNumberFormat="1" applyFont="1" applyBorder="1" applyAlignment="1" applyProtection="1">
      <alignment horizontal="center" vertical="center" wrapText="1"/>
      <protection locked="0"/>
    </xf>
    <xf numFmtId="49" fontId="23" fillId="0" borderId="10" xfId="49" applyNumberFormat="1" applyFont="1" applyBorder="1" applyAlignment="1" applyProtection="1">
      <alignment horizontal="center" vertical="center" wrapText="1"/>
      <protection locked="0"/>
    </xf>
    <xf numFmtId="1" fontId="19" fillId="0" borderId="37" xfId="49" applyNumberFormat="1" applyFont="1" applyBorder="1" applyAlignment="1" applyProtection="1">
      <alignment horizontal="right" vertical="center"/>
      <protection/>
    </xf>
    <xf numFmtId="1" fontId="19" fillId="0" borderId="38" xfId="49" applyNumberFormat="1" applyFont="1" applyBorder="1" applyAlignment="1" applyProtection="1">
      <alignment horizontal="righ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Millares_Libro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guatibonza\Downloads\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jguatibonza\Downloads\FEV-16%20Adquisicion%20de%20predi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CONOCIMIENTO, CONSERVACIÓN Y USO DE LOS RECURSOS NATURALES Y LA BIODIVERSIDAD</v>
          </cell>
        </row>
        <row r="7">
          <cell r="D7" t="str">
            <v>Conservación, Restauración y Manejo de Ecosistemas y Biodiversidad</v>
          </cell>
        </row>
        <row r="8">
          <cell r="D8" t="str">
            <v>Implementación de estrategias para la  conservación y la restauración de ecosistemas</v>
          </cell>
        </row>
        <row r="9">
          <cell r="D9" t="str">
            <v> Adquisición de predios en áreas estratégicas</v>
          </cell>
        </row>
        <row r="10">
          <cell r="D10">
            <v>530906020103</v>
          </cell>
        </row>
        <row r="14">
          <cell r="B14" t="str">
            <v>Adquisición hectáreas para la conservación y protección de ecosistemas estratégicos</v>
          </cell>
          <cell r="F14" t="str">
            <v>Adquirir hectareas para la conservacion del recurso hidrico en asocio con los entes territoriales.</v>
          </cell>
          <cell r="J14" t="str">
            <v>(Número de hectáreas adquiridas   en cofinanciación para la conservación y protección de los recursos naturales/Número de hectáreas programadas a adquirir en cofinanciación  para la conservación y protección de los recursos naturales)*100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9"/>
  <sheetViews>
    <sheetView showGridLines="0" tabSelected="1" zoomScale="70" zoomScaleNormal="70" zoomScalePageLayoutView="0" workbookViewId="0" topLeftCell="O18">
      <selection activeCell="X31" sqref="X31"/>
    </sheetView>
  </sheetViews>
  <sheetFormatPr defaultColWidth="11.421875" defaultRowHeight="12.75"/>
  <cols>
    <col min="1" max="1" width="8.421875" style="1" customWidth="1"/>
    <col min="2" max="2" width="16.57421875" style="1" customWidth="1"/>
    <col min="3" max="4" width="13.140625" style="1" customWidth="1"/>
    <col min="5" max="5" width="12.7109375" style="1" customWidth="1"/>
    <col min="6" max="6" width="15.8515625" style="1" customWidth="1"/>
    <col min="7" max="7" width="10.00390625" style="1" hidden="1" customWidth="1"/>
    <col min="8" max="8" width="11.57421875" style="10" hidden="1" customWidth="1"/>
    <col min="9" max="9" width="50.00390625" style="10" customWidth="1"/>
    <col min="10" max="10" width="25.140625" style="1" customWidth="1"/>
    <col min="11" max="11" width="21.57421875" style="1" customWidth="1"/>
    <col min="12" max="12" width="28.28125" style="1" customWidth="1"/>
    <col min="13" max="13" width="15.7109375" style="1" customWidth="1"/>
    <col min="14" max="14" width="16.57421875" style="1" customWidth="1"/>
    <col min="15" max="18" width="19.00390625" style="11" customWidth="1"/>
    <col min="19" max="19" width="20.7109375" style="11" customWidth="1"/>
    <col min="20" max="20" width="20.8515625" style="1" customWidth="1"/>
    <col min="21" max="21" width="20.28125" style="1" customWidth="1"/>
    <col min="22" max="22" width="18.57421875" style="1" customWidth="1"/>
    <col min="23" max="23" width="20.8515625" style="1" customWidth="1"/>
    <col min="24" max="24" width="89.00390625" style="1" customWidth="1"/>
    <col min="25" max="25" width="49.00390625" style="1" customWidth="1"/>
    <col min="26" max="16384" width="11.421875" style="1" customWidth="1"/>
  </cols>
  <sheetData>
    <row r="1" spans="1:24" ht="60" customHeight="1">
      <c r="A1" s="145"/>
      <c r="B1" s="145"/>
      <c r="C1" s="145"/>
      <c r="D1" s="139" t="s">
        <v>18</v>
      </c>
      <c r="E1" s="139"/>
      <c r="F1" s="139"/>
      <c r="G1" s="139"/>
      <c r="H1" s="139"/>
      <c r="I1" s="139"/>
      <c r="J1" s="139"/>
      <c r="K1" s="139"/>
      <c r="L1" s="139"/>
      <c r="M1" s="139"/>
      <c r="N1" s="139"/>
      <c r="O1" s="139"/>
      <c r="P1" s="139"/>
      <c r="Q1" s="139"/>
      <c r="R1" s="139"/>
      <c r="S1" s="139"/>
      <c r="T1" s="139"/>
      <c r="U1" s="144" t="s">
        <v>45</v>
      </c>
      <c r="V1" s="144"/>
      <c r="W1" s="144"/>
      <c r="X1" s="144"/>
    </row>
    <row r="2" spans="1:24" ht="21.75" customHeight="1">
      <c r="A2" s="145"/>
      <c r="B2" s="145"/>
      <c r="C2" s="145"/>
      <c r="D2" s="139"/>
      <c r="E2" s="139"/>
      <c r="F2" s="139"/>
      <c r="G2" s="139"/>
      <c r="H2" s="139"/>
      <c r="I2" s="139"/>
      <c r="J2" s="139"/>
      <c r="K2" s="139"/>
      <c r="L2" s="139"/>
      <c r="M2" s="139"/>
      <c r="N2" s="139"/>
      <c r="O2" s="139"/>
      <c r="P2" s="139"/>
      <c r="Q2" s="139"/>
      <c r="R2" s="139"/>
      <c r="S2" s="139"/>
      <c r="T2" s="139"/>
      <c r="U2" s="145" t="s">
        <v>19</v>
      </c>
      <c r="V2" s="145"/>
      <c r="W2" s="145"/>
      <c r="X2" s="145"/>
    </row>
    <row r="3" spans="1:24" ht="19.5" customHeight="1">
      <c r="A3" s="145"/>
      <c r="B3" s="145"/>
      <c r="C3" s="145"/>
      <c r="D3" s="139" t="s">
        <v>20</v>
      </c>
      <c r="E3" s="139"/>
      <c r="F3" s="139"/>
      <c r="G3" s="139"/>
      <c r="H3" s="139"/>
      <c r="I3" s="139"/>
      <c r="J3" s="139"/>
      <c r="K3" s="139"/>
      <c r="L3" s="139"/>
      <c r="M3" s="139"/>
      <c r="N3" s="139"/>
      <c r="O3" s="139"/>
      <c r="P3" s="139"/>
      <c r="Q3" s="139"/>
      <c r="R3" s="139"/>
      <c r="S3" s="139"/>
      <c r="T3" s="139"/>
      <c r="U3" s="136" t="s">
        <v>22</v>
      </c>
      <c r="V3" s="137"/>
      <c r="W3" s="138"/>
      <c r="X3" s="2" t="s">
        <v>23</v>
      </c>
    </row>
    <row r="4" spans="1:24" ht="19.5" customHeight="1">
      <c r="A4" s="145"/>
      <c r="B4" s="145"/>
      <c r="C4" s="145"/>
      <c r="D4" s="139"/>
      <c r="E4" s="139"/>
      <c r="F4" s="139"/>
      <c r="G4" s="139"/>
      <c r="H4" s="139"/>
      <c r="I4" s="139"/>
      <c r="J4" s="139"/>
      <c r="K4" s="139"/>
      <c r="L4" s="139"/>
      <c r="M4" s="139"/>
      <c r="N4" s="139"/>
      <c r="O4" s="139"/>
      <c r="P4" s="139"/>
      <c r="Q4" s="139"/>
      <c r="R4" s="139"/>
      <c r="S4" s="139"/>
      <c r="T4" s="139"/>
      <c r="U4" s="136" t="s">
        <v>60</v>
      </c>
      <c r="V4" s="137"/>
      <c r="W4" s="138"/>
      <c r="X4" s="3">
        <v>43003</v>
      </c>
    </row>
    <row r="5" spans="1:24" ht="31.5" customHeight="1">
      <c r="A5" s="146" t="s">
        <v>21</v>
      </c>
      <c r="B5" s="146"/>
      <c r="C5" s="146"/>
      <c r="D5" s="146"/>
      <c r="E5" s="146"/>
      <c r="F5" s="146"/>
      <c r="G5" s="146"/>
      <c r="H5" s="146"/>
      <c r="I5" s="146"/>
      <c r="J5" s="146"/>
      <c r="K5" s="146"/>
      <c r="L5" s="146"/>
      <c r="M5" s="146"/>
      <c r="N5" s="146"/>
      <c r="O5" s="146"/>
      <c r="P5" s="146"/>
      <c r="Q5" s="146"/>
      <c r="R5" s="146"/>
      <c r="S5" s="146"/>
      <c r="T5" s="146"/>
      <c r="U5" s="146"/>
      <c r="V5" s="146"/>
      <c r="W5" s="146"/>
      <c r="X5" s="146"/>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5"/>
      <c r="L7" s="15"/>
      <c r="M7" s="15"/>
      <c r="N7" s="15"/>
      <c r="O7" s="4"/>
      <c r="P7" s="4"/>
      <c r="Q7" s="4"/>
      <c r="R7" s="4"/>
      <c r="S7" s="4"/>
      <c r="T7" s="4"/>
      <c r="U7" s="4"/>
      <c r="V7" s="4"/>
      <c r="W7" s="4"/>
      <c r="X7" s="4"/>
    </row>
    <row r="8" spans="11:23" ht="16.5" customHeight="1">
      <c r="K8" s="17"/>
      <c r="L8" s="17"/>
      <c r="M8" s="17"/>
      <c r="N8" s="17"/>
      <c r="O8" s="5"/>
      <c r="P8" s="5"/>
      <c r="Q8" s="5"/>
      <c r="R8" s="5"/>
      <c r="S8" s="5"/>
      <c r="T8" s="5"/>
      <c r="U8" s="5"/>
      <c r="V8" s="5"/>
      <c r="W8" s="5"/>
    </row>
    <row r="9" spans="11:23" ht="13.5" customHeight="1">
      <c r="K9" s="17"/>
      <c r="L9" s="17"/>
      <c r="M9" s="17"/>
      <c r="N9" s="17"/>
      <c r="O9" s="5"/>
      <c r="P9" s="5"/>
      <c r="Q9" s="5"/>
      <c r="R9" s="5"/>
      <c r="S9" s="5"/>
      <c r="T9" s="5"/>
      <c r="U9" s="5"/>
      <c r="V9" s="5"/>
      <c r="W9" s="5"/>
    </row>
    <row r="10" spans="1:23" ht="9" customHeight="1" thickBot="1">
      <c r="A10" s="19"/>
      <c r="B10" s="20"/>
      <c r="C10" s="20"/>
      <c r="D10" s="22"/>
      <c r="E10" s="22"/>
      <c r="F10" s="22"/>
      <c r="G10" s="22"/>
      <c r="H10" s="21"/>
      <c r="I10" s="21"/>
      <c r="J10" s="22"/>
      <c r="K10" s="22"/>
      <c r="L10" s="22"/>
      <c r="M10" s="22"/>
      <c r="N10" s="22"/>
      <c r="O10" s="7"/>
      <c r="P10" s="7"/>
      <c r="Q10" s="7"/>
      <c r="R10" s="7"/>
      <c r="S10" s="7"/>
      <c r="T10" s="6"/>
      <c r="U10" s="6"/>
      <c r="V10" s="6"/>
      <c r="W10" s="6"/>
    </row>
    <row r="11" spans="1:24" ht="36" customHeight="1">
      <c r="A11" s="134" t="s">
        <v>5</v>
      </c>
      <c r="B11" s="135"/>
      <c r="C11" s="135"/>
      <c r="D11" s="140" t="str">
        <f>'[2]POA H.A.'!$D$6</f>
        <v>CONOCIMIENTO, CONSERVACIÓN Y USO DE LOS RECURSOS NATURALES Y LA BIODIVERSIDAD</v>
      </c>
      <c r="E11" s="140"/>
      <c r="F11" s="140"/>
      <c r="G11" s="140"/>
      <c r="H11" s="140"/>
      <c r="I11" s="140"/>
      <c r="J11" s="23" t="s">
        <v>2</v>
      </c>
      <c r="K11" s="23" t="s">
        <v>3</v>
      </c>
      <c r="L11" s="44"/>
      <c r="M11" s="83" t="s">
        <v>24</v>
      </c>
      <c r="N11" s="84"/>
      <c r="O11" s="119" t="s">
        <v>56</v>
      </c>
      <c r="P11" s="119"/>
      <c r="Q11" s="119"/>
      <c r="R11" s="119"/>
      <c r="S11" s="141" t="s">
        <v>48</v>
      </c>
      <c r="T11" s="141">
        <v>2018</v>
      </c>
      <c r="U11" s="46"/>
      <c r="V11" s="46"/>
      <c r="W11" s="46"/>
      <c r="X11" s="46"/>
    </row>
    <row r="12" spans="1:24" ht="22.5" customHeight="1">
      <c r="A12" s="121" t="s">
        <v>29</v>
      </c>
      <c r="B12" s="122"/>
      <c r="C12" s="123"/>
      <c r="D12" s="97" t="str">
        <f>'[2]POA H.A.'!$D$7</f>
        <v>Conservación, Restauración y Manejo de Ecosistemas y Biodiversidad</v>
      </c>
      <c r="E12" s="98"/>
      <c r="F12" s="98"/>
      <c r="G12" s="98"/>
      <c r="H12" s="98"/>
      <c r="I12" s="99"/>
      <c r="J12" s="24" t="s">
        <v>4</v>
      </c>
      <c r="K12" s="25">
        <v>141000000</v>
      </c>
      <c r="L12" s="26"/>
      <c r="M12" s="85"/>
      <c r="N12" s="86"/>
      <c r="O12" s="16" t="s">
        <v>63</v>
      </c>
      <c r="P12" s="16" t="s">
        <v>65</v>
      </c>
      <c r="Q12" s="16" t="s">
        <v>58</v>
      </c>
      <c r="R12" s="16" t="s">
        <v>0</v>
      </c>
      <c r="S12" s="142"/>
      <c r="T12" s="142"/>
      <c r="U12" s="8"/>
      <c r="V12" s="8"/>
      <c r="W12" s="8"/>
      <c r="X12" s="8"/>
    </row>
    <row r="13" spans="1:24" ht="23.25" customHeight="1">
      <c r="A13" s="124"/>
      <c r="B13" s="125"/>
      <c r="C13" s="126"/>
      <c r="D13" s="100"/>
      <c r="E13" s="101"/>
      <c r="F13" s="101"/>
      <c r="G13" s="101"/>
      <c r="H13" s="101"/>
      <c r="I13" s="102"/>
      <c r="J13" s="27" t="s">
        <v>6</v>
      </c>
      <c r="K13" s="69"/>
      <c r="L13" s="26"/>
      <c r="M13" s="87"/>
      <c r="N13" s="88"/>
      <c r="O13" s="73"/>
      <c r="P13" s="18" t="s">
        <v>62</v>
      </c>
      <c r="Q13" s="18"/>
      <c r="R13" s="18"/>
      <c r="S13" s="143"/>
      <c r="T13" s="143"/>
      <c r="U13" s="8"/>
      <c r="V13" s="8"/>
      <c r="W13" s="8"/>
      <c r="X13" s="8"/>
    </row>
    <row r="14" spans="1:24" ht="15.75" customHeight="1" thickBot="1">
      <c r="A14" s="131"/>
      <c r="B14" s="132"/>
      <c r="C14" s="133"/>
      <c r="D14" s="103"/>
      <c r="E14" s="104"/>
      <c r="F14" s="104"/>
      <c r="G14" s="104"/>
      <c r="H14" s="104"/>
      <c r="I14" s="105"/>
      <c r="J14" s="27" t="s">
        <v>8</v>
      </c>
      <c r="K14" s="29" t="s">
        <v>7</v>
      </c>
      <c r="L14" s="30"/>
      <c r="M14" s="28"/>
      <c r="N14" s="31"/>
      <c r="O14" s="147"/>
      <c r="P14" s="147"/>
      <c r="Q14" s="147"/>
      <c r="R14" s="147"/>
      <c r="S14" s="147"/>
      <c r="T14" s="147"/>
      <c r="U14" s="147"/>
      <c r="V14" s="147"/>
      <c r="W14" s="147"/>
      <c r="X14" s="147"/>
    </row>
    <row r="15" spans="1:24" ht="15.75" customHeight="1">
      <c r="A15" s="121" t="s">
        <v>49</v>
      </c>
      <c r="B15" s="122"/>
      <c r="C15" s="123"/>
      <c r="D15" s="97" t="str">
        <f>'[2]POA H.A.'!$D$8</f>
        <v>Implementación de estrategias para la  conservación y la restauración de ecosistemas</v>
      </c>
      <c r="E15" s="98"/>
      <c r="F15" s="98"/>
      <c r="G15" s="98"/>
      <c r="H15" s="98"/>
      <c r="I15" s="99"/>
      <c r="J15" s="27" t="s">
        <v>9</v>
      </c>
      <c r="K15" s="29" t="s">
        <v>7</v>
      </c>
      <c r="L15" s="30"/>
      <c r="M15" s="28"/>
      <c r="N15" s="31"/>
      <c r="O15" s="8"/>
      <c r="P15" s="8"/>
      <c r="Q15" s="8"/>
      <c r="R15" s="8"/>
      <c r="S15" s="8"/>
      <c r="T15" s="8"/>
      <c r="U15" s="8"/>
      <c r="V15" s="8"/>
      <c r="W15" s="8"/>
      <c r="X15" s="8"/>
    </row>
    <row r="16" spans="1:24" ht="15.75" customHeight="1">
      <c r="A16" s="124"/>
      <c r="B16" s="125"/>
      <c r="C16" s="126"/>
      <c r="D16" s="100"/>
      <c r="E16" s="101"/>
      <c r="F16" s="101"/>
      <c r="G16" s="101"/>
      <c r="H16" s="101"/>
      <c r="I16" s="102"/>
      <c r="J16" s="27" t="s">
        <v>10</v>
      </c>
      <c r="K16" s="29" t="s">
        <v>7</v>
      </c>
      <c r="L16" s="30"/>
      <c r="M16" s="28"/>
      <c r="N16" s="31"/>
      <c r="O16" s="8"/>
      <c r="P16" s="8"/>
      <c r="Q16" s="8"/>
      <c r="R16" s="8"/>
      <c r="S16" s="8"/>
      <c r="T16" s="8"/>
      <c r="U16" s="8"/>
      <c r="V16" s="8"/>
      <c r="W16" s="8"/>
      <c r="X16" s="8"/>
    </row>
    <row r="17" spans="1:24" ht="15.75" customHeight="1" thickBot="1">
      <c r="A17" s="131"/>
      <c r="B17" s="132"/>
      <c r="C17" s="133"/>
      <c r="D17" s="103"/>
      <c r="E17" s="104"/>
      <c r="F17" s="104"/>
      <c r="G17" s="104"/>
      <c r="H17" s="104"/>
      <c r="I17" s="105"/>
      <c r="J17" s="27" t="s">
        <v>31</v>
      </c>
      <c r="K17" s="29" t="s">
        <v>7</v>
      </c>
      <c r="L17" s="30"/>
      <c r="M17" s="28"/>
      <c r="N17" s="31"/>
      <c r="O17" s="8"/>
      <c r="P17" s="8"/>
      <c r="Q17" s="8"/>
      <c r="R17" s="8"/>
      <c r="S17" s="8"/>
      <c r="T17" s="8"/>
      <c r="U17" s="8"/>
      <c r="V17" s="8"/>
      <c r="W17" s="8"/>
      <c r="X17" s="8"/>
    </row>
    <row r="18" spans="1:24" ht="15.75" customHeight="1">
      <c r="A18" s="121" t="s">
        <v>50</v>
      </c>
      <c r="B18" s="122"/>
      <c r="C18" s="123"/>
      <c r="D18" s="106" t="str">
        <f>'[2]POA H.A.'!$D$9</f>
        <v> Adquisición de predios en áreas estratégicas</v>
      </c>
      <c r="E18" s="107"/>
      <c r="F18" s="107"/>
      <c r="G18" s="107"/>
      <c r="H18" s="107"/>
      <c r="I18" s="108"/>
      <c r="J18" s="27" t="s">
        <v>32</v>
      </c>
      <c r="K18" s="29" t="s">
        <v>7</v>
      </c>
      <c r="L18" s="30"/>
      <c r="M18" s="28"/>
      <c r="N18" s="31"/>
      <c r="O18" s="8"/>
      <c r="P18" s="8"/>
      <c r="Q18" s="8"/>
      <c r="R18" s="8"/>
      <c r="S18" s="8"/>
      <c r="T18" s="8"/>
      <c r="U18" s="8"/>
      <c r="V18" s="8"/>
      <c r="W18" s="8"/>
      <c r="X18" s="8"/>
    </row>
    <row r="19" spans="1:24" ht="15.75" customHeight="1">
      <c r="A19" s="124"/>
      <c r="B19" s="125"/>
      <c r="C19" s="126"/>
      <c r="D19" s="109"/>
      <c r="E19" s="110"/>
      <c r="F19" s="110"/>
      <c r="G19" s="110"/>
      <c r="H19" s="110"/>
      <c r="I19" s="111"/>
      <c r="J19" s="27" t="s">
        <v>33</v>
      </c>
      <c r="K19" s="29" t="s">
        <v>7</v>
      </c>
      <c r="L19" s="30"/>
      <c r="M19" s="28"/>
      <c r="N19" s="31"/>
      <c r="O19" s="8"/>
      <c r="P19" s="8"/>
      <c r="Q19" s="8"/>
      <c r="R19" s="8"/>
      <c r="S19" s="8"/>
      <c r="T19" s="8"/>
      <c r="U19" s="8"/>
      <c r="V19" s="8"/>
      <c r="W19" s="8"/>
      <c r="X19" s="8"/>
    </row>
    <row r="20" spans="1:24" ht="15.75" customHeight="1" thickBot="1">
      <c r="A20" s="131"/>
      <c r="B20" s="132"/>
      <c r="C20" s="133"/>
      <c r="D20" s="112"/>
      <c r="E20" s="113"/>
      <c r="F20" s="113"/>
      <c r="G20" s="113"/>
      <c r="H20" s="113"/>
      <c r="I20" s="114"/>
      <c r="J20" s="27" t="s">
        <v>34</v>
      </c>
      <c r="K20" s="29" t="s">
        <v>7</v>
      </c>
      <c r="L20" s="30"/>
      <c r="M20" s="28"/>
      <c r="N20" s="31"/>
      <c r="O20" s="8"/>
      <c r="P20" s="8"/>
      <c r="Q20" s="8"/>
      <c r="R20" s="8"/>
      <c r="S20" s="8"/>
      <c r="T20" s="8"/>
      <c r="U20" s="8"/>
      <c r="V20" s="8"/>
      <c r="W20" s="8"/>
      <c r="X20" s="8"/>
    </row>
    <row r="21" spans="1:24" ht="15.75" customHeight="1">
      <c r="A21" s="121" t="s">
        <v>30</v>
      </c>
      <c r="B21" s="122"/>
      <c r="C21" s="123"/>
      <c r="D21" s="106">
        <f>'[2]POA H.A.'!$D$10</f>
        <v>530906020103</v>
      </c>
      <c r="E21" s="107"/>
      <c r="F21" s="107"/>
      <c r="G21" s="107"/>
      <c r="H21" s="107"/>
      <c r="I21" s="108"/>
      <c r="J21" s="27" t="s">
        <v>35</v>
      </c>
      <c r="K21" s="29" t="s">
        <v>7</v>
      </c>
      <c r="L21" s="30"/>
      <c r="M21" s="28"/>
      <c r="N21" s="31"/>
      <c r="O21" s="8"/>
      <c r="P21" s="8"/>
      <c r="Q21" s="8"/>
      <c r="R21" s="8"/>
      <c r="S21" s="8"/>
      <c r="T21" s="8"/>
      <c r="U21" s="8"/>
      <c r="V21" s="8"/>
      <c r="W21" s="8"/>
      <c r="X21" s="8"/>
    </row>
    <row r="22" spans="1:25" ht="15.75" customHeight="1">
      <c r="A22" s="124"/>
      <c r="B22" s="125"/>
      <c r="C22" s="126"/>
      <c r="D22" s="109"/>
      <c r="E22" s="110"/>
      <c r="F22" s="110"/>
      <c r="G22" s="110"/>
      <c r="H22" s="110"/>
      <c r="I22" s="111"/>
      <c r="J22" s="27" t="s">
        <v>36</v>
      </c>
      <c r="K22" s="48" t="s">
        <v>7</v>
      </c>
      <c r="L22" s="30"/>
      <c r="M22" s="28"/>
      <c r="N22" s="31"/>
      <c r="O22" s="8"/>
      <c r="P22" s="8"/>
      <c r="Q22" s="8"/>
      <c r="R22" s="8"/>
      <c r="S22" s="8"/>
      <c r="T22" s="8"/>
      <c r="U22" s="8"/>
      <c r="V22" s="8"/>
      <c r="W22" s="8"/>
      <c r="X22" s="8"/>
      <c r="Y22" s="14"/>
    </row>
    <row r="23" spans="1:25" ht="15.75" customHeight="1">
      <c r="A23" s="124"/>
      <c r="B23" s="125"/>
      <c r="C23" s="126"/>
      <c r="D23" s="109"/>
      <c r="E23" s="110"/>
      <c r="F23" s="110"/>
      <c r="G23" s="110"/>
      <c r="H23" s="110"/>
      <c r="I23" s="111"/>
      <c r="J23" s="47" t="s">
        <v>39</v>
      </c>
      <c r="K23" s="49">
        <f>SUM(K12:K22)</f>
        <v>141000000</v>
      </c>
      <c r="L23" s="68"/>
      <c r="M23" s="28"/>
      <c r="N23" s="31"/>
      <c r="O23" s="120"/>
      <c r="P23" s="120"/>
      <c r="Q23" s="116"/>
      <c r="R23" s="116"/>
      <c r="S23" s="8"/>
      <c r="T23" s="8"/>
      <c r="U23" s="8"/>
      <c r="V23" s="8"/>
      <c r="W23" s="8"/>
      <c r="X23" s="8"/>
      <c r="Y23" s="14"/>
    </row>
    <row r="24" spans="1:25" ht="30.75" customHeight="1">
      <c r="A24" s="119" t="s">
        <v>11</v>
      </c>
      <c r="B24" s="117" t="s">
        <v>43</v>
      </c>
      <c r="C24" s="117"/>
      <c r="D24" s="117"/>
      <c r="E24" s="117"/>
      <c r="F24" s="117"/>
      <c r="G24" s="41"/>
      <c r="H24" s="41"/>
      <c r="I24" s="90" t="s">
        <v>44</v>
      </c>
      <c r="J24" s="91" t="str">
        <f>CONCATENATE("METAS AÑO ",T11," POA")</f>
        <v>METAS AÑO 2018 POA</v>
      </c>
      <c r="K24" s="92"/>
      <c r="L24" s="96" t="str">
        <f>CONCATENATE("METAS AÑO ",T11," P.A.")</f>
        <v>METAS AÑO 2018 P.A.</v>
      </c>
      <c r="M24" s="117" t="s">
        <v>42</v>
      </c>
      <c r="N24" s="117"/>
      <c r="O24" s="115" t="str">
        <f>CONCATENATE("AVANCE METAS POA ",T11)</f>
        <v>AVANCE METAS POA 2018</v>
      </c>
      <c r="P24" s="115"/>
      <c r="Q24" s="115" t="str">
        <f>CONCATENATE("AVANCE METAS PA ",T11)</f>
        <v>AVANCE METAS PA 2018</v>
      </c>
      <c r="R24" s="115"/>
      <c r="S24" s="149" t="s">
        <v>26</v>
      </c>
      <c r="T24" s="158" t="s">
        <v>27</v>
      </c>
      <c r="U24" s="82" t="s">
        <v>28</v>
      </c>
      <c r="V24" s="158" t="s">
        <v>46</v>
      </c>
      <c r="W24" s="82" t="s">
        <v>47</v>
      </c>
      <c r="X24" s="89" t="s">
        <v>40</v>
      </c>
      <c r="Y24" s="156" t="s">
        <v>57</v>
      </c>
    </row>
    <row r="25" spans="1:25" ht="12.75" customHeight="1">
      <c r="A25" s="119"/>
      <c r="B25" s="117"/>
      <c r="C25" s="117"/>
      <c r="D25" s="117"/>
      <c r="E25" s="117"/>
      <c r="F25" s="117"/>
      <c r="G25" s="42"/>
      <c r="H25" s="117" t="s">
        <v>12</v>
      </c>
      <c r="I25" s="90"/>
      <c r="J25" s="93"/>
      <c r="K25" s="92"/>
      <c r="L25" s="96"/>
      <c r="M25" s="117"/>
      <c r="N25" s="117"/>
      <c r="O25" s="160" t="s">
        <v>25</v>
      </c>
      <c r="P25" s="89" t="s">
        <v>17</v>
      </c>
      <c r="Q25" s="159" t="s">
        <v>25</v>
      </c>
      <c r="R25" s="127" t="s">
        <v>17</v>
      </c>
      <c r="S25" s="150"/>
      <c r="T25" s="158"/>
      <c r="U25" s="82"/>
      <c r="V25" s="158"/>
      <c r="W25" s="82"/>
      <c r="X25" s="89"/>
      <c r="Y25" s="157"/>
    </row>
    <row r="26" spans="1:25" ht="30.75" customHeight="1">
      <c r="A26" s="119"/>
      <c r="B26" s="117"/>
      <c r="C26" s="117"/>
      <c r="D26" s="117"/>
      <c r="E26" s="117"/>
      <c r="F26" s="117"/>
      <c r="G26" s="42"/>
      <c r="H26" s="117"/>
      <c r="I26" s="90"/>
      <c r="J26" s="94"/>
      <c r="K26" s="95"/>
      <c r="L26" s="96"/>
      <c r="M26" s="117"/>
      <c r="N26" s="117"/>
      <c r="O26" s="160"/>
      <c r="P26" s="89"/>
      <c r="Q26" s="159"/>
      <c r="R26" s="127"/>
      <c r="S26" s="151"/>
      <c r="T26" s="158"/>
      <c r="U26" s="82"/>
      <c r="V26" s="158"/>
      <c r="W26" s="82"/>
      <c r="X26" s="89"/>
      <c r="Y26" s="157"/>
    </row>
    <row r="27" spans="1:25" ht="156.75" customHeight="1">
      <c r="A27" s="66">
        <v>1</v>
      </c>
      <c r="B27" s="128" t="str">
        <f>'[2]POA H.A.'!$B$14</f>
        <v>Adquisición hectáreas para la conservación y protección de ecosistemas estratégicos</v>
      </c>
      <c r="C27" s="129"/>
      <c r="D27" s="129"/>
      <c r="E27" s="129"/>
      <c r="F27" s="130"/>
      <c r="G27" s="65"/>
      <c r="H27" s="32"/>
      <c r="I27" s="32" t="str">
        <f>'[2]POA H.A.'!$F$14</f>
        <v>Adquirir hectareas para la conservacion del recurso hidrico en asocio con los entes territoriales.</v>
      </c>
      <c r="J27" s="118" t="s">
        <v>61</v>
      </c>
      <c r="K27" s="118"/>
      <c r="L27" s="67">
        <v>200</v>
      </c>
      <c r="M27" s="155" t="str">
        <f>'[2]POA H.A.'!$J$14</f>
        <v>(Número de hectáreas adquiridas   en cofinanciación para la conservación y protección de los recursos naturales/Número de hectáreas programadas a adquirir en cofinanciación  para la conservación y protección de los recursos naturales)*100</v>
      </c>
      <c r="N27" s="155"/>
      <c r="O27" s="9" t="s">
        <v>64</v>
      </c>
      <c r="P27" s="54">
        <f>O27/200</f>
        <v>0.2</v>
      </c>
      <c r="Q27" s="9" t="s">
        <v>64</v>
      </c>
      <c r="R27" s="54">
        <f>Q27/L27</f>
        <v>0.2</v>
      </c>
      <c r="S27" s="71">
        <v>141000000</v>
      </c>
      <c r="T27" s="71"/>
      <c r="U27" s="72">
        <f>T27/S27</f>
        <v>0</v>
      </c>
      <c r="V27" s="57"/>
      <c r="W27" s="55">
        <f>V27/S27</f>
        <v>0</v>
      </c>
      <c r="X27" s="70" t="s">
        <v>66</v>
      </c>
      <c r="Y27" s="9"/>
    </row>
    <row r="28" spans="1:23" s="35" customFormat="1" ht="24.75" customHeight="1" thickBot="1">
      <c r="A28" s="148" t="s">
        <v>1</v>
      </c>
      <c r="B28" s="148"/>
      <c r="C28" s="148"/>
      <c r="D28" s="148"/>
      <c r="E28" s="148"/>
      <c r="F28" s="148"/>
      <c r="G28" s="148"/>
      <c r="H28" s="148"/>
      <c r="I28" s="148"/>
      <c r="J28" s="148"/>
      <c r="K28" s="148"/>
      <c r="L28" s="148"/>
      <c r="M28" s="148"/>
      <c r="N28" s="148"/>
      <c r="O28" s="148"/>
      <c r="P28" s="62"/>
      <c r="Q28" s="33"/>
      <c r="R28" s="33"/>
      <c r="S28" s="34">
        <f>SUM(S27:S27)</f>
        <v>141000000</v>
      </c>
      <c r="T28" s="63">
        <f>SUM(T27:T27)</f>
        <v>0</v>
      </c>
      <c r="U28" s="56">
        <f>T28/S28</f>
        <v>0</v>
      </c>
      <c r="V28" s="63">
        <f>SUM(V27:V27)</f>
        <v>0</v>
      </c>
      <c r="W28" s="64">
        <f>V28/S28</f>
        <v>0</v>
      </c>
    </row>
    <row r="29" spans="2:21" s="35" customFormat="1" ht="30.75" customHeight="1" thickBot="1">
      <c r="B29" s="153" t="s">
        <v>38</v>
      </c>
      <c r="C29" s="154"/>
      <c r="D29" s="36">
        <v>1</v>
      </c>
      <c r="F29" s="37" t="s">
        <v>37</v>
      </c>
      <c r="G29" s="59">
        <v>42549</v>
      </c>
      <c r="H29" s="60"/>
      <c r="I29" s="58">
        <v>43236</v>
      </c>
      <c r="J29" s="61"/>
      <c r="K29" s="61"/>
      <c r="L29" s="61"/>
      <c r="M29" s="61"/>
      <c r="N29" s="61"/>
      <c r="O29" s="45"/>
      <c r="P29" s="38">
        <f>AVERAGE(P27:P27)</f>
        <v>0.2</v>
      </c>
      <c r="Q29" s="39"/>
      <c r="R29" s="38">
        <f>AVERAGE(R27:R27)</f>
        <v>0.2</v>
      </c>
      <c r="S29" s="161"/>
      <c r="T29" s="162"/>
      <c r="U29" s="40"/>
    </row>
    <row r="30" spans="20:21" ht="12.75">
      <c r="T30" s="12"/>
      <c r="U30" s="12"/>
    </row>
    <row r="31" spans="20:21" ht="12.75">
      <c r="T31" s="12"/>
      <c r="U31" s="12"/>
    </row>
    <row r="32" spans="1:24" s="14" customFormat="1" ht="21.75" customHeight="1">
      <c r="A32" s="50"/>
      <c r="B32" s="51"/>
      <c r="C32" s="77" t="s">
        <v>41</v>
      </c>
      <c r="D32" s="78"/>
      <c r="E32" s="78"/>
      <c r="F32" s="79"/>
      <c r="G32" s="81" t="s">
        <v>51</v>
      </c>
      <c r="H32" s="81"/>
      <c r="I32" s="81"/>
      <c r="J32" s="81"/>
      <c r="K32" s="13"/>
      <c r="L32" s="13"/>
      <c r="M32" s="13"/>
      <c r="N32" s="13"/>
      <c r="O32" s="13"/>
      <c r="P32" s="13"/>
      <c r="Q32" s="13"/>
      <c r="R32" s="13"/>
      <c r="S32" s="13"/>
      <c r="T32" s="13"/>
      <c r="U32" s="13"/>
      <c r="V32" s="13"/>
      <c r="W32" s="13"/>
      <c r="X32" s="13"/>
    </row>
    <row r="33" spans="1:24" s="14" customFormat="1" ht="29.25" customHeight="1">
      <c r="A33" s="152" t="s">
        <v>14</v>
      </c>
      <c r="B33" s="152"/>
      <c r="C33" s="74" t="s">
        <v>55</v>
      </c>
      <c r="D33" s="80"/>
      <c r="E33" s="80"/>
      <c r="F33" s="75"/>
      <c r="G33" s="52" t="s">
        <v>52</v>
      </c>
      <c r="H33" s="52"/>
      <c r="I33" s="74" t="str">
        <f>'[1]POA H.A.'!G24</f>
        <v>LUZ DEYANIRA GONZALEZ CASTILLO</v>
      </c>
      <c r="J33" s="75"/>
      <c r="K33" s="13"/>
      <c r="L33" s="13"/>
      <c r="M33" s="13"/>
      <c r="N33" s="13"/>
      <c r="O33" s="13"/>
      <c r="P33" s="13"/>
      <c r="Q33" s="13"/>
      <c r="R33" s="13"/>
      <c r="S33" s="13"/>
      <c r="T33" s="13"/>
      <c r="U33" s="13"/>
      <c r="V33" s="13"/>
      <c r="W33" s="13"/>
      <c r="X33" s="13"/>
    </row>
    <row r="34" spans="1:24" ht="29.25" customHeight="1">
      <c r="A34" s="78" t="s">
        <v>15</v>
      </c>
      <c r="B34" s="79"/>
      <c r="C34" s="74" t="s">
        <v>54</v>
      </c>
      <c r="D34" s="80"/>
      <c r="E34" s="80"/>
      <c r="F34" s="75"/>
      <c r="G34" s="52" t="s">
        <v>53</v>
      </c>
      <c r="H34" s="52"/>
      <c r="I34" s="74" t="str">
        <f>'[1]POA H.A.'!G25</f>
        <v>Subdirectora de Planeación y Sistemas de Información</v>
      </c>
      <c r="J34" s="75"/>
      <c r="K34" s="13"/>
      <c r="L34" s="13"/>
      <c r="M34" s="13"/>
      <c r="N34" s="13"/>
      <c r="O34" s="13"/>
      <c r="P34" s="13"/>
      <c r="Q34" s="13"/>
      <c r="R34" s="13"/>
      <c r="S34" s="13"/>
      <c r="T34" s="13"/>
      <c r="U34" s="13"/>
      <c r="V34" s="13"/>
      <c r="W34" s="13"/>
      <c r="X34" s="13"/>
    </row>
    <row r="35" spans="1:24" ht="29.25" customHeight="1">
      <c r="A35" s="152" t="s">
        <v>13</v>
      </c>
      <c r="B35" s="152"/>
      <c r="C35" s="77"/>
      <c r="D35" s="78"/>
      <c r="E35" s="78"/>
      <c r="F35" s="79"/>
      <c r="G35" s="52"/>
      <c r="H35" s="52"/>
      <c r="I35" s="74"/>
      <c r="J35" s="75"/>
      <c r="K35" s="13"/>
      <c r="L35" s="13"/>
      <c r="M35" s="13"/>
      <c r="N35" s="13"/>
      <c r="O35" s="13"/>
      <c r="P35" s="13"/>
      <c r="Q35" s="13"/>
      <c r="R35" s="13"/>
      <c r="S35" s="13"/>
      <c r="T35" s="13"/>
      <c r="U35" s="13"/>
      <c r="V35" s="13"/>
      <c r="W35" s="13"/>
      <c r="X35" s="13"/>
    </row>
    <row r="36" spans="1:24" ht="29.25" customHeight="1">
      <c r="A36" s="152" t="s">
        <v>16</v>
      </c>
      <c r="B36" s="152"/>
      <c r="C36" s="76">
        <v>43383</v>
      </c>
      <c r="D36" s="80"/>
      <c r="E36" s="80"/>
      <c r="F36" s="75"/>
      <c r="G36" s="53">
        <v>42550</v>
      </c>
      <c r="H36" s="52"/>
      <c r="I36" s="76">
        <f>C36</f>
        <v>43383</v>
      </c>
      <c r="J36" s="75"/>
      <c r="K36" s="13"/>
      <c r="L36" s="13"/>
      <c r="M36" s="13"/>
      <c r="N36" s="13"/>
      <c r="O36" s="13"/>
      <c r="P36" s="13"/>
      <c r="Q36" s="13"/>
      <c r="R36" s="13"/>
      <c r="S36" s="13"/>
      <c r="T36" s="13"/>
      <c r="U36" s="13"/>
      <c r="V36" s="13"/>
      <c r="W36" s="13"/>
      <c r="X36" s="13"/>
    </row>
    <row r="37" ht="12.75">
      <c r="R37" s="11" t="s">
        <v>59</v>
      </c>
    </row>
    <row r="49" ht="12.75">
      <c r="M49" s="43"/>
    </row>
  </sheetData>
  <sheetProtection/>
  <mergeCells count="65">
    <mergeCell ref="Y24:Y26"/>
    <mergeCell ref="V24:V26"/>
    <mergeCell ref="Q25:Q26"/>
    <mergeCell ref="A34:B34"/>
    <mergeCell ref="C36:F36"/>
    <mergeCell ref="T24:T26"/>
    <mergeCell ref="U24:U26"/>
    <mergeCell ref="O25:O26"/>
    <mergeCell ref="M24:N26"/>
    <mergeCell ref="S29:T29"/>
    <mergeCell ref="O14:X14"/>
    <mergeCell ref="A18:C20"/>
    <mergeCell ref="A28:O28"/>
    <mergeCell ref="X24:X26"/>
    <mergeCell ref="S24:S26"/>
    <mergeCell ref="A36:B36"/>
    <mergeCell ref="A35:B35"/>
    <mergeCell ref="B29:C29"/>
    <mergeCell ref="M27:N27"/>
    <mergeCell ref="A33:B33"/>
    <mergeCell ref="S11:S13"/>
    <mergeCell ref="U1:X1"/>
    <mergeCell ref="U2:X2"/>
    <mergeCell ref="A5:X5"/>
    <mergeCell ref="A1:C4"/>
    <mergeCell ref="D1:T2"/>
    <mergeCell ref="A15:C17"/>
    <mergeCell ref="A11:C11"/>
    <mergeCell ref="U3:W3"/>
    <mergeCell ref="U4:W4"/>
    <mergeCell ref="D3:T4"/>
    <mergeCell ref="D11:I11"/>
    <mergeCell ref="O11:R11"/>
    <mergeCell ref="T11:T13"/>
    <mergeCell ref="A12:C14"/>
    <mergeCell ref="D12:I14"/>
    <mergeCell ref="Q23:R23"/>
    <mergeCell ref="D21:I23"/>
    <mergeCell ref="B24:F26"/>
    <mergeCell ref="J27:K27"/>
    <mergeCell ref="A24:A26"/>
    <mergeCell ref="O23:P23"/>
    <mergeCell ref="A21:C23"/>
    <mergeCell ref="R25:R26"/>
    <mergeCell ref="B27:F27"/>
    <mergeCell ref="H25:H26"/>
    <mergeCell ref="W24:W26"/>
    <mergeCell ref="M11:N13"/>
    <mergeCell ref="P25:P26"/>
    <mergeCell ref="I24:I26"/>
    <mergeCell ref="J24:K26"/>
    <mergeCell ref="L24:L26"/>
    <mergeCell ref="D15:I17"/>
    <mergeCell ref="D18:I20"/>
    <mergeCell ref="O24:P24"/>
    <mergeCell ref="Q24:R24"/>
    <mergeCell ref="I33:J33"/>
    <mergeCell ref="I34:J34"/>
    <mergeCell ref="I35:J35"/>
    <mergeCell ref="I36:J36"/>
    <mergeCell ref="C32:F32"/>
    <mergeCell ref="C33:F33"/>
    <mergeCell ref="G32:J32"/>
    <mergeCell ref="C34:F34"/>
    <mergeCell ref="C35:F35"/>
  </mergeCells>
  <printOptions horizontalCentered="1" verticalCentered="1"/>
  <pageMargins left="0.1968503937007874" right="0.07874015748031496" top="0.1968503937007874" bottom="0.11811023622047245" header="0" footer="0"/>
  <pageSetup horizontalDpi="600" verticalDpi="600" orientation="landscape" paperSize="122"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usuario</cp:lastModifiedBy>
  <cp:lastPrinted>2016-03-31T20:03:43Z</cp:lastPrinted>
  <dcterms:created xsi:type="dcterms:W3CDTF">2009-04-01T16:45:05Z</dcterms:created>
  <dcterms:modified xsi:type="dcterms:W3CDTF">2018-10-16T21:26:16Z</dcterms:modified>
  <cp:category/>
  <cp:version/>
  <cp:contentType/>
  <cp:contentStatus/>
</cp:coreProperties>
</file>