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Número de actividades de generación de conocimiento en los sectores productivos </t>
        </r>
      </text>
    </comment>
  </commentList>
</comments>
</file>

<file path=xl/sharedStrings.xml><?xml version="1.0" encoding="utf-8"?>
<sst xmlns="http://schemas.openxmlformats.org/spreadsheetml/2006/main" count="78" uniqueCount="67">
  <si>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</si>
  <si>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</si>
  <si>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</si>
  <si>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</si>
  <si>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</si>
  <si>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</si>
  <si>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</si>
  <si>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</si>
  <si>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</si>
  <si>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</si>
  <si>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</si>
  <si>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</si>
  <si>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</si>
  <si>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</si>
  <si>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</si>
  <si>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</si>
  <si>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</si>
  <si>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</si>
  <si>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</si>
  <si>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</si>
  <si>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</si>
  <si>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</si>
  <si>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</si>
  <si>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</si>
  <si>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</si>
  <si>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</si>
  <si>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</si>
  <si>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</si>
  <si>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</si>
  <si>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</si>
  <si>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</si>
  <si>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</si>
  <si>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</si>
  <si>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</si>
  <si>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</si>
  <si>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</si>
  <si>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</si>
  <si>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</si>
  <si>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</si>
  <si>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</si>
  <si>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</si>
  <si>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</si>
  <si>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</si>
  <si>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</si>
  <si>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</si>
  <si>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</si>
  <si>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</si>
  <si>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</si>
  <si>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</si>
  <si>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</si>
  <si>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</si>
  <si>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</si>
  <si>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</si>
  <si>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</si>
  <si>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</si>
  <si>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</si>
  <si>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JAIRO IGNACIO GARCIA</t>
  </si>
  <si>
    <t>Subdirector de Ecosistemas y Gestión Ambiental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</si>
  <si>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</si>
  <si>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JUNIO</t>
  </si>
  <si>
    <t>NOVIEMBRE</t>
  </si>
  <si>
    <t>Versión 0</t>
  </si>
  <si>
    <t>35 eventos de capacitación realizados</t>
  </si>
  <si>
    <t>MARZO</t>
  </si>
  <si>
    <t>6</t>
  </si>
  <si>
    <t>Se realizaron 2 eventos en Tibasosa y Nobsa , 2 en Aquitania a sectores de produccion agropecuaria  a productores del sector calero con la participacion de aproximadamente 45 productores
Se realizaron 2 eventos en Belen y Santarosa a sectores de produccion agropecuaria con la participacion de aproximadamente 30 productores</t>
  </si>
  <si>
    <t>Carpeta contracual de CPS 2017-0069: CPS 2018-118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</si>
</sst>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d&quot; de &quot;mmmm&quot; de &quot;yyyy"/>
    <numFmt numFmtId="184" formatCode="[$-240A]h:mm:ss\ AM/PM"/>
    <numFmt numFmtId="185" formatCode="[$-240A]hh:mm:ss\ AM/PM"/>
    <numFmt numFmtId="186" formatCode="0.000"/>
    <numFmt numFmtId="187" formatCode="0.0000"/>
    <numFmt numFmtId="188" formatCode="0.0"/>
    <numFmt numFmtId="189" formatCode="#."/>
    <numFmt numFmtId="190" formatCode="dd\-mm\-yyyy"/>
    <numFmt numFmtId="191" formatCode="#.##"/>
    <numFmt numFmtId="192" formatCode="_-* #,##0\ _P_t_s_-;\-* #,##0\ _P_t_s_-;_-* &quot;-&quot;??\ _P_t_s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34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0" fillId="26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4" applyNumberFormat="1" applyFont="1" applyBorder="1" applyAlignment="1" applyProtection="1">
      <alignment vertical="center"/>
      <protection locked="0"/>
    </xf>
    <xf numFmtId="49" fontId="20" fillId="0" borderId="0" xfId="64" applyNumberFormat="1" applyFont="1" applyFill="1" applyBorder="1" applyAlignment="1" applyProtection="1">
      <alignment horizontal="center" vertical="center"/>
      <protection locked="0"/>
    </xf>
    <xf numFmtId="49" fontId="0" fillId="0" borderId="10" xfId="64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4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8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7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7" borderId="14" xfId="0" applyFont="1" applyFill="1" applyBorder="1" applyAlignment="1" applyProtection="1">
      <alignment horizontal="center" vertical="center"/>
      <protection/>
    </xf>
    <xf numFmtId="181" fontId="1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7" xfId="64" applyNumberFormat="1" applyFont="1" applyFill="1" applyBorder="1" applyAlignment="1" applyProtection="1">
      <alignment horizontal="center" vertical="center"/>
      <protection/>
    </xf>
    <xf numFmtId="9" fontId="0" fillId="0" borderId="0" xfId="64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1" fontId="0" fillId="0" borderId="10" xfId="65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7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72" applyFont="1" applyBorder="1" applyAlignment="1" applyProtection="1">
      <alignment horizontal="center" vertical="center" wrapText="1"/>
      <protection locked="0"/>
    </xf>
    <xf numFmtId="9" fontId="0" fillId="0" borderId="10" xfId="64" applyNumberFormat="1" applyFont="1" applyBorder="1" applyAlignment="1" applyProtection="1">
      <alignment horizontal="center" vertical="center" wrapText="1"/>
      <protection/>
    </xf>
    <xf numFmtId="9" fontId="19" fillId="0" borderId="10" xfId="72" applyFont="1" applyBorder="1" applyAlignment="1" applyProtection="1">
      <alignment horizontal="center" vertical="center"/>
      <protection locked="0"/>
    </xf>
    <xf numFmtId="9" fontId="0" fillId="0" borderId="19" xfId="6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8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19" fillId="17" borderId="21" xfId="0" applyFont="1" applyFill="1" applyBorder="1" applyAlignment="1" applyProtection="1">
      <alignment horizontal="center" vertical="center"/>
      <protection/>
    </xf>
    <xf numFmtId="181" fontId="19" fillId="0" borderId="15" xfId="65" applyNumberFormat="1" applyFont="1" applyFill="1" applyBorder="1" applyAlignment="1" applyProtection="1">
      <alignment horizontal="left" vertical="center" wrapText="1"/>
      <protection/>
    </xf>
    <xf numFmtId="9" fontId="19" fillId="0" borderId="22" xfId="72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27" borderId="0" xfId="0" applyNumberFormat="1" applyFont="1" applyFill="1" applyBorder="1" applyAlignment="1" applyProtection="1">
      <alignment horizontal="right" vertical="center"/>
      <protection/>
    </xf>
    <xf numFmtId="49" fontId="0" fillId="0" borderId="10" xfId="64" applyNumberFormat="1" applyFont="1" applyBorder="1" applyAlignment="1" applyProtection="1">
      <alignment horizontal="justify" vertical="top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3" fontId="27" fillId="0" borderId="10" xfId="63" applyNumberFormat="1" applyFont="1" applyFill="1" applyBorder="1" applyAlignment="1">
      <alignment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3" xfId="64" applyNumberFormat="1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19" fillId="0" borderId="10" xfId="64" applyNumberFormat="1" applyFont="1" applyBorder="1" applyAlignment="1" applyProtection="1">
      <alignment horizontal="center" vertical="center" wrapText="1"/>
      <protection/>
    </xf>
    <xf numFmtId="49" fontId="23" fillId="0" borderId="10" xfId="64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1" fontId="19" fillId="0" borderId="24" xfId="64" applyNumberFormat="1" applyFont="1" applyBorder="1" applyAlignment="1" applyProtection="1">
      <alignment horizontal="right" vertical="center"/>
      <protection/>
    </xf>
    <xf numFmtId="1" fontId="19" fillId="0" borderId="25" xfId="64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19" fillId="0" borderId="10" xfId="64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>
      <alignment horizontal="center" vertical="center"/>
    </xf>
    <xf numFmtId="0" fontId="19" fillId="17" borderId="26" xfId="0" applyFont="1" applyFill="1" applyBorder="1" applyAlignment="1" applyProtection="1">
      <alignment horizontal="left" vertical="center" wrapText="1"/>
      <protection/>
    </xf>
    <xf numFmtId="0" fontId="19" fillId="17" borderId="27" xfId="0" applyFont="1" applyFill="1" applyBorder="1" applyAlignment="1" applyProtection="1">
      <alignment horizontal="left" vertical="center" wrapText="1"/>
      <protection/>
    </xf>
    <xf numFmtId="0" fontId="19" fillId="17" borderId="28" xfId="0" applyFont="1" applyFill="1" applyBorder="1" applyAlignment="1" applyProtection="1">
      <alignment horizontal="left" vertical="center" wrapText="1"/>
      <protection/>
    </xf>
    <xf numFmtId="0" fontId="19" fillId="17" borderId="29" xfId="0" applyFont="1" applyFill="1" applyBorder="1" applyAlignment="1" applyProtection="1">
      <alignment horizontal="left" vertical="center" wrapText="1"/>
      <protection/>
    </xf>
    <xf numFmtId="0" fontId="19" fillId="17" borderId="0" xfId="0" applyFont="1" applyFill="1" applyBorder="1" applyAlignment="1" applyProtection="1">
      <alignment horizontal="left" vertical="center" wrapText="1"/>
      <protection/>
    </xf>
    <xf numFmtId="0" fontId="19" fillId="17" borderId="30" xfId="0" applyFont="1" applyFill="1" applyBorder="1" applyAlignment="1" applyProtection="1">
      <alignment horizontal="left" vertical="center" wrapText="1"/>
      <protection/>
    </xf>
    <xf numFmtId="0" fontId="19" fillId="17" borderId="31" xfId="0" applyFont="1" applyFill="1" applyBorder="1" applyAlignment="1" applyProtection="1">
      <alignment horizontal="left" vertical="center" wrapText="1"/>
      <protection/>
    </xf>
    <xf numFmtId="0" fontId="19" fillId="17" borderId="11" xfId="0" applyFont="1" applyFill="1" applyBorder="1" applyAlignment="1" applyProtection="1">
      <alignment horizontal="left" vertical="center" wrapText="1"/>
      <protection/>
    </xf>
    <xf numFmtId="0" fontId="19" fillId="17" borderId="14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35" xfId="0" applyFont="1" applyFill="1" applyBorder="1" applyAlignment="1" applyProtection="1">
      <alignment horizontal="justify" vertical="center" wrapText="1"/>
      <protection/>
    </xf>
    <xf numFmtId="0" fontId="0" fillId="0" borderId="36" xfId="0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8" borderId="10" xfId="0" applyFont="1" applyFill="1" applyBorder="1" applyAlignment="1" applyProtection="1">
      <alignment horizontal="center" vertical="center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49" fontId="20" fillId="0" borderId="0" xfId="64" applyNumberFormat="1" applyFont="1" applyFill="1" applyBorder="1" applyAlignment="1" applyProtection="1">
      <alignment horizontal="center" vertical="center"/>
      <protection locked="0"/>
    </xf>
    <xf numFmtId="0" fontId="19" fillId="17" borderId="37" xfId="0" applyFont="1" applyFill="1" applyBorder="1" applyAlignment="1" applyProtection="1">
      <alignment horizontal="left" vertical="center" wrapText="1"/>
      <protection/>
    </xf>
    <xf numFmtId="0" fontId="19" fillId="17" borderId="38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0" xfId="64" applyNumberFormat="1" applyFont="1" applyFill="1" applyBorder="1" applyAlignment="1" applyProtection="1">
      <alignment horizontal="center" vertical="center"/>
      <protection locked="0"/>
    </xf>
    <xf numFmtId="49" fontId="37" fillId="0" borderId="0" xfId="64" applyNumberFormat="1" applyFont="1" applyFill="1" applyBorder="1" applyAlignment="1" applyProtection="1">
      <alignment horizontal="center" vertical="center"/>
      <protection locked="0"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72" applyNumberFormat="1" applyFont="1" applyFill="1" applyBorder="1" applyAlignment="1" applyProtection="1">
      <alignment horizontal="center" vertical="center" wrapText="1"/>
      <protection/>
    </xf>
    <xf numFmtId="49" fontId="0" fillId="0" borderId="0" xfId="64" applyNumberFormat="1" applyFont="1" applyFill="1" applyBorder="1" applyAlignment="1" applyProtection="1">
      <alignment horizontal="center" vertical="center"/>
      <protection locked="0"/>
    </xf>
    <xf numFmtId="49" fontId="19" fillId="0" borderId="23" xfId="64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center"/>
      <protection/>
    </xf>
    <xf numFmtId="0" fontId="38" fillId="0" borderId="10" xfId="64" applyNumberFormat="1" applyFont="1" applyBorder="1" applyAlignment="1" applyProtection="1">
      <alignment horizontal="center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1" fontId="0" fillId="0" borderId="35" xfId="0" applyNumberFormat="1" applyFont="1" applyFill="1" applyBorder="1" applyAlignment="1" applyProtection="1">
      <alignment horizontal="justify" vertical="center" wrapText="1"/>
      <protection/>
    </xf>
    <xf numFmtId="1" fontId="0" fillId="0" borderId="36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6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 2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Incorrecto" xfId="59"/>
    <cellStyle name="Incorrecto 2" xfId="60"/>
    <cellStyle name="Comma" xfId="61"/>
    <cellStyle name="Comma [0]" xfId="62"/>
    <cellStyle name="Millares 2" xfId="63"/>
    <cellStyle name="Millares_FORMATO POA" xfId="64"/>
    <cellStyle name="Millares_Libro2" xfId="65"/>
    <cellStyle name="Currency" xfId="66"/>
    <cellStyle name="Currency [0]" xfId="67"/>
    <cellStyle name="Neutral" xfId="68"/>
    <cellStyle name="Neutral 2" xfId="69"/>
    <cellStyle name="Normal 6" xfId="70"/>
    <cellStyle name="Notas" xfId="71"/>
    <cellStyle name="Percent" xfId="72"/>
    <cellStyle name="Porcentaje 2" xfId="73"/>
    <cellStyle name="Porcentual 4" xfId="74"/>
    <cellStyle name="Salida" xfId="75"/>
    <cellStyle name="Texto de advertencia" xfId="76"/>
    <cellStyle name="Texto explicativo" xfId="77"/>
    <cellStyle name="Título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Manejo%20y%20protecci&#243;n%20del%20suel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Fortalecimiento%20del%20conoc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PROCESOS PRODUCTIVOS COMPETITIVOS Y SOSTENIBLES, PREVENCIÓN Y CONTROL DE LA CONTAMINACIÓN Y EL DETERIORO AMBIENTAL</v>
          </cell>
        </row>
        <row r="7">
          <cell r="D7" t="str">
            <v>Desarrollo de Procesos Productivos Sostenibles</v>
          </cell>
        </row>
        <row r="8">
          <cell r="D8" t="str">
            <v>Sectores Productivos y Negocios Verdes Sostenibles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Fortalecimiento del conocimiento ambiental en buenas practicas en los sectores productivos (agropecuario y minero)</v>
          </cell>
        </row>
        <row r="10">
          <cell r="D10">
            <v>53090503010390</v>
          </cell>
        </row>
        <row r="14">
          <cell r="B14" t="str">
            <v>Desarrollar actividades de generación de conocimiento no formal en los sectores productivos: agropecuario, forestal, hidrobiológica y minero</v>
          </cell>
          <cell r="F14" t="str">
            <v>Realizar eventos de capacitación ambiental en buenas practicas en los sectores productivos (agropecuario y minero)</v>
          </cell>
          <cell r="J14" t="str">
            <v>No. De eventos realizados / No. De eventos programados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80" zoomScaleNormal="80" zoomScalePageLayoutView="0" workbookViewId="0" topLeftCell="O10">
      <selection activeCell="X27" sqref="X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67.421875" style="1" customWidth="1"/>
    <col min="26" max="16384" width="11.421875" style="1" customWidth="1"/>
  </cols>
  <sheetData>
    <row r="1" spans="1:24" ht="60" customHeight="1">
      <c r="A1" s="122"/>
      <c r="B1" s="122"/>
      <c r="C1" s="122"/>
      <c r="D1" s="124" t="s">
        <v>18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1" t="s">
        <v>45</v>
      </c>
      <c r="V1" s="121"/>
      <c r="W1" s="121"/>
      <c r="X1" s="121"/>
    </row>
    <row r="2" spans="1:24" ht="21.75" customHeight="1">
      <c r="A2" s="122"/>
      <c r="B2" s="122"/>
      <c r="C2" s="122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2" t="s">
        <v>19</v>
      </c>
      <c r="V2" s="122"/>
      <c r="W2" s="122"/>
      <c r="X2" s="122"/>
    </row>
    <row r="3" spans="1:24" ht="19.5" customHeight="1">
      <c r="A3" s="122"/>
      <c r="B3" s="122"/>
      <c r="C3" s="122"/>
      <c r="D3" s="124" t="s">
        <v>20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34" t="s">
        <v>22</v>
      </c>
      <c r="V3" s="135"/>
      <c r="W3" s="136"/>
      <c r="X3" s="2" t="s">
        <v>23</v>
      </c>
    </row>
    <row r="4" spans="1:24" ht="19.5" customHeight="1">
      <c r="A4" s="122"/>
      <c r="B4" s="122"/>
      <c r="C4" s="122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34" t="s">
        <v>61</v>
      </c>
      <c r="V4" s="135"/>
      <c r="W4" s="136"/>
      <c r="X4" s="3">
        <v>43003</v>
      </c>
    </row>
    <row r="5" spans="1:24" ht="31.5" customHeight="1">
      <c r="A5" s="123" t="s">
        <v>21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32" t="s">
        <v>5</v>
      </c>
      <c r="B11" s="133"/>
      <c r="C11" s="133"/>
      <c r="D11" s="137" t="str">
        <f>'[2]POA H.A.'!$D$6</f>
        <v>PROCESOS PRODUCTIVOS COMPETITIVOS Y SOSTENIBLES, PREVENCIÓN Y CONTROL DE LA CONTAMINACIÓN Y EL DETERIORO AMBIENTAL</v>
      </c>
      <c r="E11" s="137"/>
      <c r="F11" s="137"/>
      <c r="G11" s="137"/>
      <c r="H11" s="137"/>
      <c r="I11" s="137"/>
      <c r="J11" s="23" t="s">
        <v>2</v>
      </c>
      <c r="K11" s="23" t="s">
        <v>3</v>
      </c>
      <c r="L11" s="45"/>
      <c r="M11" s="125" t="s">
        <v>24</v>
      </c>
      <c r="N11" s="126"/>
      <c r="O11" s="138" t="s">
        <v>46</v>
      </c>
      <c r="P11" s="138"/>
      <c r="Q11" s="138"/>
      <c r="R11" s="138"/>
      <c r="S11" s="118" t="s">
        <v>49</v>
      </c>
      <c r="T11" s="118">
        <v>2018</v>
      </c>
      <c r="U11" s="47"/>
      <c r="V11" s="47"/>
      <c r="W11" s="47"/>
      <c r="X11" s="47"/>
    </row>
    <row r="12" spans="1:24" ht="22.5" customHeight="1">
      <c r="A12" s="100" t="s">
        <v>29</v>
      </c>
      <c r="B12" s="101"/>
      <c r="C12" s="102"/>
      <c r="D12" s="109" t="str">
        <f>'[2]POA H.A.'!$D$7</f>
        <v>Desarrollo de Procesos Productivos Sostenibles</v>
      </c>
      <c r="E12" s="110"/>
      <c r="F12" s="110"/>
      <c r="G12" s="110"/>
      <c r="H12" s="110"/>
      <c r="I12" s="111"/>
      <c r="J12" s="24" t="s">
        <v>4</v>
      </c>
      <c r="K12" s="25">
        <v>43700000</v>
      </c>
      <c r="L12" s="26"/>
      <c r="M12" s="127"/>
      <c r="N12" s="128"/>
      <c r="O12" s="16" t="s">
        <v>63</v>
      </c>
      <c r="P12" s="16" t="s">
        <v>59</v>
      </c>
      <c r="Q12" s="16" t="s">
        <v>60</v>
      </c>
      <c r="R12" s="16" t="s">
        <v>0</v>
      </c>
      <c r="S12" s="119"/>
      <c r="T12" s="119"/>
      <c r="U12" s="8"/>
      <c r="V12" s="8"/>
      <c r="W12" s="8"/>
      <c r="X12" s="8"/>
    </row>
    <row r="13" spans="1:24" ht="23.25" customHeight="1">
      <c r="A13" s="103"/>
      <c r="B13" s="104"/>
      <c r="C13" s="105"/>
      <c r="D13" s="112"/>
      <c r="E13" s="113"/>
      <c r="F13" s="113"/>
      <c r="G13" s="113"/>
      <c r="H13" s="113"/>
      <c r="I13" s="114"/>
      <c r="J13" s="27" t="s">
        <v>6</v>
      </c>
      <c r="K13" s="29" t="s">
        <v>7</v>
      </c>
      <c r="L13" s="26"/>
      <c r="M13" s="129"/>
      <c r="N13" s="130"/>
      <c r="O13" s="18" t="s">
        <v>50</v>
      </c>
      <c r="P13" s="18"/>
      <c r="Q13" s="18"/>
      <c r="R13" s="18"/>
      <c r="S13" s="120"/>
      <c r="T13" s="120"/>
      <c r="U13" s="8"/>
      <c r="V13" s="8"/>
      <c r="W13" s="8"/>
      <c r="X13" s="8"/>
    </row>
    <row r="14" spans="1:24" ht="15.75" customHeight="1" thickBot="1">
      <c r="A14" s="106"/>
      <c r="B14" s="107"/>
      <c r="C14" s="108"/>
      <c r="D14" s="115"/>
      <c r="E14" s="116"/>
      <c r="F14" s="116"/>
      <c r="G14" s="116"/>
      <c r="H14" s="116"/>
      <c r="I14" s="117"/>
      <c r="J14" s="27" t="s">
        <v>8</v>
      </c>
      <c r="K14" s="29" t="s">
        <v>7</v>
      </c>
      <c r="L14" s="30"/>
      <c r="M14" s="28"/>
      <c r="N14" s="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</row>
    <row r="15" spans="1:24" ht="15.75" customHeight="1">
      <c r="A15" s="100" t="s">
        <v>51</v>
      </c>
      <c r="B15" s="101"/>
      <c r="C15" s="102"/>
      <c r="D15" s="109" t="str">
        <f>'[2]POA H.A.'!$D$8</f>
        <v>Sectores Productivos y Negocios Verdes Sostenibles</v>
      </c>
      <c r="E15" s="110"/>
      <c r="F15" s="110"/>
      <c r="G15" s="110"/>
      <c r="H15" s="110"/>
      <c r="I15" s="111"/>
      <c r="J15" s="27" t="s">
        <v>9</v>
      </c>
      <c r="K15" s="29" t="s">
        <v>7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03"/>
      <c r="B16" s="104"/>
      <c r="C16" s="105"/>
      <c r="D16" s="112"/>
      <c r="E16" s="113"/>
      <c r="F16" s="113"/>
      <c r="G16" s="113"/>
      <c r="H16" s="113"/>
      <c r="I16" s="114"/>
      <c r="J16" s="27" t="s">
        <v>10</v>
      </c>
      <c r="K16" s="29" t="s">
        <v>7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06"/>
      <c r="B17" s="107"/>
      <c r="C17" s="108"/>
      <c r="D17" s="115"/>
      <c r="E17" s="116"/>
      <c r="F17" s="116"/>
      <c r="G17" s="116"/>
      <c r="H17" s="116"/>
      <c r="I17" s="117"/>
      <c r="J17" s="27" t="s">
        <v>31</v>
      </c>
      <c r="K17" s="29" t="s">
        <v>7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00" t="s">
        <v>52</v>
      </c>
      <c r="B18" s="101"/>
      <c r="C18" s="102"/>
      <c r="D18" s="141" t="str">
        <f>'[3]POA H.A.'!$D$9</f>
        <v>Fortalecimiento del conocimiento ambiental en buenas practicas en los sectores productivos (agropecuario y minero)</v>
      </c>
      <c r="E18" s="142"/>
      <c r="F18" s="142"/>
      <c r="G18" s="142"/>
      <c r="H18" s="142"/>
      <c r="I18" s="143"/>
      <c r="J18" s="27" t="s">
        <v>32</v>
      </c>
      <c r="K18" s="29" t="s">
        <v>7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03"/>
      <c r="B19" s="104"/>
      <c r="C19" s="105"/>
      <c r="D19" s="144"/>
      <c r="E19" s="145"/>
      <c r="F19" s="145"/>
      <c r="G19" s="145"/>
      <c r="H19" s="145"/>
      <c r="I19" s="146"/>
      <c r="J19" s="27" t="s">
        <v>33</v>
      </c>
      <c r="K19" s="29" t="s">
        <v>7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06"/>
      <c r="B20" s="107"/>
      <c r="C20" s="108"/>
      <c r="D20" s="157"/>
      <c r="E20" s="158"/>
      <c r="F20" s="158"/>
      <c r="G20" s="158"/>
      <c r="H20" s="158"/>
      <c r="I20" s="159"/>
      <c r="J20" s="27" t="s">
        <v>34</v>
      </c>
      <c r="K20" s="29" t="s">
        <v>7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00" t="s">
        <v>30</v>
      </c>
      <c r="B21" s="101"/>
      <c r="C21" s="102"/>
      <c r="D21" s="141">
        <f>'[3]POA H.A.'!$D$10:$G$10</f>
        <v>53090503010390</v>
      </c>
      <c r="E21" s="142"/>
      <c r="F21" s="142"/>
      <c r="G21" s="142"/>
      <c r="H21" s="142"/>
      <c r="I21" s="143"/>
      <c r="J21" s="27" t="s">
        <v>35</v>
      </c>
      <c r="K21" s="29" t="s">
        <v>7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03"/>
      <c r="B22" s="104"/>
      <c r="C22" s="105"/>
      <c r="D22" s="144"/>
      <c r="E22" s="145"/>
      <c r="F22" s="145"/>
      <c r="G22" s="145"/>
      <c r="H22" s="145"/>
      <c r="I22" s="146"/>
      <c r="J22" s="27" t="s">
        <v>36</v>
      </c>
      <c r="K22" s="49" t="s">
        <v>7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03"/>
      <c r="B23" s="104"/>
      <c r="C23" s="105"/>
      <c r="D23" s="144"/>
      <c r="E23" s="145"/>
      <c r="F23" s="145"/>
      <c r="G23" s="145"/>
      <c r="H23" s="145"/>
      <c r="I23" s="146"/>
      <c r="J23" s="48" t="s">
        <v>39</v>
      </c>
      <c r="K23" s="50">
        <f>SUM(K12:K22)</f>
        <v>43700000</v>
      </c>
      <c r="L23" s="70"/>
      <c r="M23" s="28"/>
      <c r="N23" s="31"/>
      <c r="O23" s="148"/>
      <c r="P23" s="148"/>
      <c r="Q23" s="140"/>
      <c r="R23" s="140"/>
      <c r="S23" s="8"/>
      <c r="T23" s="8"/>
      <c r="U23" s="8"/>
      <c r="V23" s="8"/>
      <c r="W23" s="8"/>
      <c r="X23" s="8"/>
      <c r="Y23" s="14"/>
    </row>
    <row r="24" spans="1:25" ht="30.75" customHeight="1">
      <c r="A24" s="138" t="s">
        <v>11</v>
      </c>
      <c r="B24" s="84" t="s">
        <v>43</v>
      </c>
      <c r="C24" s="84"/>
      <c r="D24" s="84"/>
      <c r="E24" s="84"/>
      <c r="F24" s="84"/>
      <c r="G24" s="42"/>
      <c r="H24" s="42"/>
      <c r="I24" s="150" t="s">
        <v>44</v>
      </c>
      <c r="J24" s="151" t="str">
        <f>CONCATENATE("METAS AÑO ",T11," POA")</f>
        <v>METAS AÑO 2018 POA</v>
      </c>
      <c r="K24" s="152"/>
      <c r="L24" s="156" t="str">
        <f>CONCATENATE("METAS AÑO ",T11," P.A.")</f>
        <v>METAS AÑO 2018 P.A.</v>
      </c>
      <c r="M24" s="84" t="s">
        <v>42</v>
      </c>
      <c r="N24" s="84"/>
      <c r="O24" s="139" t="str">
        <f>CONCATENATE("AVANCE METAS POA ",T11)</f>
        <v>AVANCE METAS POA 2018</v>
      </c>
      <c r="P24" s="139"/>
      <c r="Q24" s="139" t="str">
        <f>CONCATENATE("AVANCE METAS PA ",T11)</f>
        <v>AVANCE METAS PA 2018</v>
      </c>
      <c r="R24" s="139"/>
      <c r="S24" s="89" t="s">
        <v>26</v>
      </c>
      <c r="T24" s="75" t="s">
        <v>27</v>
      </c>
      <c r="U24" s="82" t="s">
        <v>28</v>
      </c>
      <c r="V24" s="75" t="s">
        <v>47</v>
      </c>
      <c r="W24" s="82" t="s">
        <v>48</v>
      </c>
      <c r="X24" s="88" t="s">
        <v>40</v>
      </c>
      <c r="Y24" s="160" t="s">
        <v>58</v>
      </c>
    </row>
    <row r="25" spans="1:25" ht="12.75" customHeight="1">
      <c r="A25" s="138"/>
      <c r="B25" s="84"/>
      <c r="C25" s="84"/>
      <c r="D25" s="84"/>
      <c r="E25" s="84"/>
      <c r="F25" s="84"/>
      <c r="G25" s="43"/>
      <c r="H25" s="84" t="s">
        <v>12</v>
      </c>
      <c r="I25" s="150"/>
      <c r="J25" s="153"/>
      <c r="K25" s="152"/>
      <c r="L25" s="156"/>
      <c r="M25" s="84"/>
      <c r="N25" s="84"/>
      <c r="O25" s="83" t="s">
        <v>25</v>
      </c>
      <c r="P25" s="88" t="s">
        <v>17</v>
      </c>
      <c r="Q25" s="76" t="s">
        <v>25</v>
      </c>
      <c r="R25" s="149" t="s">
        <v>17</v>
      </c>
      <c r="S25" s="90"/>
      <c r="T25" s="75"/>
      <c r="U25" s="82"/>
      <c r="V25" s="75"/>
      <c r="W25" s="82"/>
      <c r="X25" s="88"/>
      <c r="Y25" s="161"/>
    </row>
    <row r="26" spans="1:25" ht="30.75" customHeight="1">
      <c r="A26" s="138"/>
      <c r="B26" s="84"/>
      <c r="C26" s="84"/>
      <c r="D26" s="84"/>
      <c r="E26" s="84"/>
      <c r="F26" s="84"/>
      <c r="G26" s="43"/>
      <c r="H26" s="84"/>
      <c r="I26" s="150"/>
      <c r="J26" s="154"/>
      <c r="K26" s="155"/>
      <c r="L26" s="156"/>
      <c r="M26" s="84"/>
      <c r="N26" s="84"/>
      <c r="O26" s="83"/>
      <c r="P26" s="88"/>
      <c r="Q26" s="76"/>
      <c r="R26" s="149"/>
      <c r="S26" s="91"/>
      <c r="T26" s="75"/>
      <c r="U26" s="82"/>
      <c r="V26" s="75"/>
      <c r="W26" s="82"/>
      <c r="X26" s="88"/>
      <c r="Y26" s="161"/>
    </row>
    <row r="27" spans="1:25" ht="122.25" customHeight="1">
      <c r="A27" s="68">
        <v>1</v>
      </c>
      <c r="B27" s="96" t="str">
        <f>'[3]POA H.A.'!$B$14</f>
        <v>Desarrollar actividades de generación de conocimiento no formal en los sectores productivos: agropecuario, forestal, hidrobiológica y minero</v>
      </c>
      <c r="C27" s="97"/>
      <c r="D27" s="97"/>
      <c r="E27" s="97"/>
      <c r="F27" s="98"/>
      <c r="G27" s="67"/>
      <c r="H27" s="32"/>
      <c r="I27" s="32" t="str">
        <f>'[3]POA H.A.'!$F$14</f>
        <v>Realizar eventos de capacitación ambiental en buenas practicas en los sectores productivos (agropecuario y minero)</v>
      </c>
      <c r="J27" s="147" t="s">
        <v>62</v>
      </c>
      <c r="K27" s="147"/>
      <c r="L27" s="69">
        <v>35</v>
      </c>
      <c r="M27" s="95" t="str">
        <f>'[3]POA H.A.'!$J$14</f>
        <v>No. De eventos realizados / No. De eventos programados</v>
      </c>
      <c r="N27" s="95"/>
      <c r="O27" s="9" t="s">
        <v>64</v>
      </c>
      <c r="P27" s="55">
        <f>O27/35</f>
        <v>0.17142857142857143</v>
      </c>
      <c r="Q27" s="72" t="str">
        <f>O27</f>
        <v>6</v>
      </c>
      <c r="R27" s="55">
        <f>Q27/L27</f>
        <v>0.17142857142857143</v>
      </c>
      <c r="S27" s="41">
        <v>47000000</v>
      </c>
      <c r="T27" s="74"/>
      <c r="U27" s="56">
        <f>T27/S27</f>
        <v>0</v>
      </c>
      <c r="V27" s="59">
        <v>0</v>
      </c>
      <c r="W27" s="57">
        <f>V27/S27</f>
        <v>0</v>
      </c>
      <c r="X27" s="71" t="s">
        <v>65</v>
      </c>
      <c r="Y27" s="73" t="s">
        <v>66</v>
      </c>
    </row>
    <row r="28" spans="1:23" s="35" customFormat="1" ht="24.75" customHeight="1" thickBot="1">
      <c r="A28" s="87" t="s">
        <v>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64"/>
      <c r="Q28" s="33"/>
      <c r="R28" s="33"/>
      <c r="S28" s="34">
        <f>SUM(S27:S27)</f>
        <v>47000000</v>
      </c>
      <c r="T28" s="65">
        <f>SUM(T27:T27)</f>
        <v>0</v>
      </c>
      <c r="U28" s="58">
        <f>T28/S28</f>
        <v>0</v>
      </c>
      <c r="V28" s="65">
        <f>SUM(V27:V27)</f>
        <v>0</v>
      </c>
      <c r="W28" s="66">
        <f>V28/S28</f>
        <v>0</v>
      </c>
    </row>
    <row r="29" spans="2:21" s="35" customFormat="1" ht="30.75" customHeight="1" thickBot="1">
      <c r="B29" s="93" t="s">
        <v>38</v>
      </c>
      <c r="C29" s="94"/>
      <c r="D29" s="36">
        <v>0</v>
      </c>
      <c r="F29" s="37" t="s">
        <v>37</v>
      </c>
      <c r="G29" s="61">
        <v>42549</v>
      </c>
      <c r="H29" s="62"/>
      <c r="I29" s="60">
        <v>43080</v>
      </c>
      <c r="J29" s="63"/>
      <c r="K29" s="63"/>
      <c r="L29" s="63"/>
      <c r="M29" s="63"/>
      <c r="N29" s="63"/>
      <c r="O29" s="46"/>
      <c r="P29" s="38">
        <f>AVERAGE(P27:P27)</f>
        <v>0.17142857142857143</v>
      </c>
      <c r="Q29" s="39"/>
      <c r="R29" s="38">
        <f>AVERAGE(R27:R27)</f>
        <v>0.17142857142857143</v>
      </c>
      <c r="S29" s="85"/>
      <c r="T29" s="86"/>
      <c r="U29" s="40"/>
    </row>
    <row r="30" spans="20:21" ht="12.75">
      <c r="T30" s="12"/>
      <c r="U30" s="12"/>
    </row>
    <row r="31" spans="20:21" ht="12.75">
      <c r="T31" s="12"/>
      <c r="U31" s="12"/>
    </row>
    <row r="32" spans="1:24" s="14" customFormat="1" ht="21.75" customHeight="1">
      <c r="A32" s="51"/>
      <c r="B32" s="52"/>
      <c r="C32" s="99" t="s">
        <v>41</v>
      </c>
      <c r="D32" s="77"/>
      <c r="E32" s="77"/>
      <c r="F32" s="78"/>
      <c r="G32" s="163" t="s">
        <v>53</v>
      </c>
      <c r="H32" s="163"/>
      <c r="I32" s="163"/>
      <c r="J32" s="16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29.25" customHeight="1">
      <c r="A33" s="92" t="s">
        <v>14</v>
      </c>
      <c r="B33" s="92"/>
      <c r="C33" s="162" t="s">
        <v>56</v>
      </c>
      <c r="D33" s="80"/>
      <c r="E33" s="80"/>
      <c r="F33" s="81"/>
      <c r="G33" s="53" t="s">
        <v>54</v>
      </c>
      <c r="H33" s="53"/>
      <c r="I33" s="162" t="str">
        <f>'[1]POA H.A.'!G24</f>
        <v>LUZ DEYANIRA GONZALEZ CASTILLO</v>
      </c>
      <c r="J33" s="8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9.25" customHeight="1">
      <c r="A34" s="77" t="s">
        <v>15</v>
      </c>
      <c r="B34" s="78"/>
      <c r="C34" s="162" t="s">
        <v>57</v>
      </c>
      <c r="D34" s="80"/>
      <c r="E34" s="80"/>
      <c r="F34" s="81"/>
      <c r="G34" s="53" t="s">
        <v>55</v>
      </c>
      <c r="H34" s="53"/>
      <c r="I34" s="162" t="str">
        <f>'[1]POA H.A.'!G25</f>
        <v>Subdirectora de Planeación y Sistemas de Información</v>
      </c>
      <c r="J34" s="8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9.25" customHeight="1">
      <c r="A35" s="92" t="s">
        <v>13</v>
      </c>
      <c r="B35" s="92"/>
      <c r="C35" s="99"/>
      <c r="D35" s="77"/>
      <c r="E35" s="77"/>
      <c r="F35" s="78"/>
      <c r="G35" s="53"/>
      <c r="H35" s="53"/>
      <c r="I35" s="162"/>
      <c r="J35" s="8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92" t="s">
        <v>16</v>
      </c>
      <c r="B36" s="92"/>
      <c r="C36" s="79">
        <v>43200</v>
      </c>
      <c r="D36" s="80"/>
      <c r="E36" s="80"/>
      <c r="F36" s="81"/>
      <c r="G36" s="54">
        <v>42550</v>
      </c>
      <c r="H36" s="53"/>
      <c r="I36" s="79">
        <f>C36</f>
        <v>43200</v>
      </c>
      <c r="J36" s="8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49" ht="12.75">
      <c r="M49" s="44"/>
    </row>
  </sheetData>
  <sheetProtection/>
  <mergeCells count="65">
    <mergeCell ref="Y24:Y26"/>
    <mergeCell ref="I33:J33"/>
    <mergeCell ref="I34:J34"/>
    <mergeCell ref="I35:J35"/>
    <mergeCell ref="I36:J36"/>
    <mergeCell ref="C32:F32"/>
    <mergeCell ref="C33:F33"/>
    <mergeCell ref="G32:J32"/>
    <mergeCell ref="C34:F34"/>
    <mergeCell ref="W24:W26"/>
    <mergeCell ref="I24:I26"/>
    <mergeCell ref="J24:K26"/>
    <mergeCell ref="L24:L26"/>
    <mergeCell ref="D15:I17"/>
    <mergeCell ref="D18:I20"/>
    <mergeCell ref="O24:P24"/>
    <mergeCell ref="Q24:R24"/>
    <mergeCell ref="Q23:R23"/>
    <mergeCell ref="D21:I23"/>
    <mergeCell ref="B24:F26"/>
    <mergeCell ref="J27:K27"/>
    <mergeCell ref="A24:A26"/>
    <mergeCell ref="O23:P23"/>
    <mergeCell ref="A21:C23"/>
    <mergeCell ref="R25:R26"/>
    <mergeCell ref="P25:P26"/>
    <mergeCell ref="A18:C20"/>
    <mergeCell ref="O14:X14"/>
    <mergeCell ref="A15:C17"/>
    <mergeCell ref="A11:C11"/>
    <mergeCell ref="U3:W3"/>
    <mergeCell ref="U4:W4"/>
    <mergeCell ref="D3:T4"/>
    <mergeCell ref="D11:I11"/>
    <mergeCell ref="O11:R11"/>
    <mergeCell ref="T11:T13"/>
    <mergeCell ref="A12:C14"/>
    <mergeCell ref="D12:I14"/>
    <mergeCell ref="S11:S13"/>
    <mergeCell ref="U1:X1"/>
    <mergeCell ref="U2:X2"/>
    <mergeCell ref="A5:X5"/>
    <mergeCell ref="A1:C4"/>
    <mergeCell ref="D1:T2"/>
    <mergeCell ref="M11:N13"/>
    <mergeCell ref="X24:X26"/>
    <mergeCell ref="S24:S26"/>
    <mergeCell ref="A36:B36"/>
    <mergeCell ref="A35:B35"/>
    <mergeCell ref="B29:C29"/>
    <mergeCell ref="M27:N27"/>
    <mergeCell ref="A33:B33"/>
    <mergeCell ref="H25:H26"/>
    <mergeCell ref="B27:F27"/>
    <mergeCell ref="C35:F35"/>
    <mergeCell ref="V24:V26"/>
    <mergeCell ref="Q25:Q26"/>
    <mergeCell ref="A34:B34"/>
    <mergeCell ref="C36:F36"/>
    <mergeCell ref="T24:T26"/>
    <mergeCell ref="U24:U26"/>
    <mergeCell ref="O25:O26"/>
    <mergeCell ref="M24:N26"/>
    <mergeCell ref="S29:T29"/>
    <mergeCell ref="A28:O28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2018-04-09T15:19:17Z</dcterms:modified>
  <cp:category/>
  <cp:version/>
  <cp:contentType/>
  <cp:contentStatus/>
</cp:coreProperties>
</file>