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  <author>Fredy Alexander Pachon Sanchez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O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Colocar Indicador Ej: 5/10</t>
        </r>
      </text>
    </comment>
    <comment ref="P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Resultado del indicador Ej: =5/10</t>
        </r>
      </text>
    </comment>
    <comment ref="R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Resultado del indicador Ej: =5/10</t>
        </r>
      </text>
    </comment>
    <comment ref="Q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Colocar Indicador Ej: 5/10</t>
        </r>
      </text>
    </comment>
  </commentList>
</comments>
</file>

<file path=xl/sharedStrings.xml><?xml version="1.0" encoding="utf-8"?>
<sst xmlns="http://schemas.openxmlformats.org/spreadsheetml/2006/main" count="80" uniqueCount="71">
  <si>
    <t>DICIEMBRE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</si>
  <si>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</si>
  <si>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</si>
  <si>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</si>
  <si>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</si>
  <si>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</si>
  <si>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</si>
  <si>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</si>
  <si>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</si>
  <si>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</si>
  <si>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</si>
  <si>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</si>
  <si>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</si>
  <si>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</si>
  <si>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</si>
  <si>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</si>
  <si>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</si>
  <si>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</si>
  <si>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</si>
  <si>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</si>
  <si>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</si>
  <si>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</si>
  <si>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</si>
  <si>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</si>
  <si>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</si>
  <si>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</si>
  <si>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</si>
  <si>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</si>
  <si>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</si>
  <si>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</si>
  <si>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</si>
  <si>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</si>
  <si>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</si>
  <si>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</si>
  <si>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</si>
  <si>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</si>
  <si>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</si>
  <si>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</si>
  <si>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</si>
  <si>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</si>
  <si>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</si>
  <si>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</si>
  <si>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</si>
  <si>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</si>
  <si>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</si>
  <si>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</si>
  <si>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>VALOR PAGADO ($)
ACTIVIDAD</t>
  </si>
  <si>
    <t>% DE EJECUCIÓN
SOBRE PAGOS</t>
  </si>
  <si>
    <t>AÑO:</t>
  </si>
  <si>
    <t>X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</si>
  <si>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</si>
  <si>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</si>
  <si>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</si>
  <si>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</si>
  <si>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</si>
  <si>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JORGE EDUARDO PARRA ACOSTA</t>
  </si>
  <si>
    <t>Jefe Oficina Cultura Ambiental</t>
  </si>
  <si>
    <t xml:space="preserve">MES EVALUADO 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</si>
  <si>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</si>
  <si>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Fortalecimiento organizativo y operativo de los CIDEAS Municipales</t>
  </si>
  <si>
    <t>NOVIEMBRE</t>
  </si>
  <si>
    <t>510 900 06 02 02</t>
  </si>
  <si>
    <t>Versión 0</t>
  </si>
  <si>
    <t>MAYO</t>
  </si>
  <si>
    <t>OCTUBRE</t>
  </si>
  <si>
    <t>Se adelantó convenio 2018003    con la  ONG PRIMAVERA   en la orientaciones a organizacioens de base en la implementación  de Proyectos Comunitarios de Educación Ambiental PROCEDA en los municipios de Soata, Miraflores,Moniquira, Tasco y Santa Rosa de Viterbo.</t>
  </si>
  <si>
    <t xml:space="preserve"> Carpeta contractual convenio 2018003</t>
  </si>
  <si>
    <t>Se realizaron talleres en la orientacion de la metodologia para la elaboracion de los PRAE de las instituciones educativas de las provoncias de Centro,Tundama, Sugamuxi,Ricaurte,Valderrrama,Norte,Gutierrez y Occidente.
Se adelantó convenio 2018003    con la  ONG PRIMAVERA  que se encargada de la actualizacion y/o formulacion de los Proyectos Ambientales Escolares de las siguientes instituciones educativas : Institución Educativa Antonio Nariño,Institución Educativa Marco Fidel Suárez,Institución Educativa Saza,Institución Educativa La Libertad,Institución Educativa Técnica el Portachuelo,Institución Educativa Sergio Camargo,Institución Educativa López Quevedo e Institución Educativa El Chapetón</t>
  </si>
  <si>
    <t>Carpeta contractual convenio 2018003</t>
  </si>
  <si>
    <t xml:space="preserve">Se realizó la orientación a los Comites Interinstitucionales de Educación Ambiental de los  municipios de las provincias de Lengupa, Norte y Gutierrez, Centro,Ricaurte, Sugamuxi ,Tundama y Occidente en la formulación de los planes operativos del comité.
Estructuracion de la estrategia de educacion ambiental dirigida a sedes rurales de Instituciones Educativas en los municipios de Nobsa,Sogamoso,Duitama, Santa Rosa de Viterbo y Siachoque, denominda coloreando escuelas CDS 2018146.
Contrato de impresion de guia metodologica CIDEA,PRAE y PROCEDA   CDS 2018149.
Apoyo a los municipios en material de educación ambiental, en desarrolllo de eventos ambientales.
</t>
  </si>
  <si>
    <t>Carpeta Contrtactual 
CDS 2018149
CDS 2018146
CNV 2018015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</si>
</sst>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[$-240A]hh:mm:ss\ AM/PM"/>
    <numFmt numFmtId="192" formatCode="0.000"/>
    <numFmt numFmtId="193" formatCode="0.0000"/>
    <numFmt numFmtId="194" formatCode="0.0"/>
    <numFmt numFmtId="195" formatCode="0.0%"/>
    <numFmt numFmtId="196" formatCode="0.000%"/>
    <numFmt numFmtId="197" formatCode="0.0000%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49" fontId="0" fillId="0" borderId="10" xfId="49" applyNumberFormat="1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0" fontId="19" fillId="16" borderId="15" xfId="0" applyFont="1" applyFill="1" applyBorder="1" applyAlignment="1" applyProtection="1">
      <alignment horizontal="center" vertical="center"/>
      <protection/>
    </xf>
    <xf numFmtId="187" fontId="19" fillId="0" borderId="16" xfId="0" applyNumberFormat="1" applyFont="1" applyFill="1" applyBorder="1" applyAlignment="1" applyProtection="1">
      <alignment horizontal="left" vertical="center"/>
      <protection/>
    </xf>
    <xf numFmtId="187" fontId="19" fillId="0" borderId="17" xfId="5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87" fontId="0" fillId="0" borderId="10" xfId="50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19" fillId="0" borderId="21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56" applyFont="1" applyBorder="1" applyAlignment="1" applyProtection="1">
      <alignment horizontal="center" vertical="center" wrapText="1"/>
      <protection locked="0"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19" fillId="0" borderId="10" xfId="56" applyFont="1" applyBorder="1" applyAlignment="1" applyProtection="1">
      <alignment horizontal="center" vertical="center"/>
      <protection locked="0"/>
    </xf>
    <xf numFmtId="9" fontId="0" fillId="0" borderId="22" xfId="50" applyNumberFormat="1" applyFont="1" applyFill="1" applyBorder="1" applyAlignment="1" applyProtection="1">
      <alignment horizontal="center" vertical="center" wrapText="1"/>
      <protection/>
    </xf>
    <xf numFmtId="9" fontId="19" fillId="0" borderId="10" xfId="56" applyFont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21" xfId="0" applyNumberFormat="1" applyFont="1" applyBorder="1" applyAlignment="1" applyProtection="1">
      <alignment vertical="top" wrapText="1"/>
      <protection/>
    </xf>
    <xf numFmtId="14" fontId="0" fillId="0" borderId="23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9" fontId="0" fillId="0" borderId="10" xfId="56" applyFont="1" applyFill="1" applyBorder="1" applyAlignment="1" applyProtection="1">
      <alignment horizontal="center" vertical="center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49" fontId="0" fillId="0" borderId="21" xfId="49" applyNumberFormat="1" applyFont="1" applyBorder="1" applyAlignment="1" applyProtection="1">
      <alignment horizontal="justify" vertical="top" wrapText="1"/>
      <protection locked="0"/>
    </xf>
    <xf numFmtId="0" fontId="0" fillId="0" borderId="24" xfId="0" applyBorder="1" applyAlignment="1" applyProtection="1">
      <alignment vertical="center"/>
      <protection locked="0"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9" fontId="0" fillId="0" borderId="10" xfId="56" applyNumberFormat="1" applyFont="1" applyBorder="1" applyAlignment="1" applyProtection="1">
      <alignment horizontal="center" vertical="center" wrapText="1"/>
      <protection locked="0"/>
    </xf>
    <xf numFmtId="2" fontId="0" fillId="0" borderId="10" xfId="56" applyNumberFormat="1" applyFont="1" applyBorder="1" applyAlignment="1" applyProtection="1">
      <alignment horizontal="center" vertical="center" wrapText="1"/>
      <protection locked="0"/>
    </xf>
    <xf numFmtId="2" fontId="0" fillId="0" borderId="10" xfId="49" applyNumberFormat="1" applyFont="1" applyBorder="1" applyAlignment="1" applyProtection="1">
      <alignment horizontal="center" vertical="center" wrapText="1"/>
      <protection locked="0"/>
    </xf>
    <xf numFmtId="49" fontId="0" fillId="0" borderId="10" xfId="49" applyNumberFormat="1" applyFont="1" applyBorder="1" applyAlignment="1" applyProtection="1">
      <alignment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9" fontId="19" fillId="0" borderId="25" xfId="49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21" fillId="0" borderId="10" xfId="0" applyFont="1" applyBorder="1" applyAlignment="1">
      <alignment horizontal="center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3" fontId="0" fillId="0" borderId="21" xfId="0" applyNumberFormat="1" applyFont="1" applyFill="1" applyBorder="1" applyAlignment="1" applyProtection="1">
      <alignment horizontal="justify" vertical="center" wrapText="1"/>
      <protection/>
    </xf>
    <xf numFmtId="3" fontId="0" fillId="0" borderId="18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21" xfId="56" applyNumberFormat="1" applyFont="1" applyFill="1" applyBorder="1" applyAlignment="1" applyProtection="1">
      <alignment horizontal="center" vertical="center" wrapText="1"/>
      <protection/>
    </xf>
    <xf numFmtId="0" fontId="0" fillId="0" borderId="18" xfId="56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justify" vertical="center" wrapText="1"/>
      <protection/>
    </xf>
    <xf numFmtId="0" fontId="0" fillId="0" borderId="23" xfId="0" applyFont="1" applyBorder="1" applyAlignment="1" applyProtection="1">
      <alignment horizontal="justify" vertical="center" wrapText="1"/>
      <protection/>
    </xf>
    <xf numFmtId="0" fontId="19" fillId="16" borderId="26" xfId="0" applyFont="1" applyFill="1" applyBorder="1" applyAlignment="1" applyProtection="1">
      <alignment horizontal="left" vertical="center" wrapText="1"/>
      <protection/>
    </xf>
    <xf numFmtId="0" fontId="19" fillId="16" borderId="27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28" xfId="0" applyFont="1" applyFill="1" applyBorder="1" applyAlignment="1" applyProtection="1">
      <alignment horizontal="center" vertical="center" wrapText="1"/>
      <protection/>
    </xf>
    <xf numFmtId="0" fontId="24" fillId="0" borderId="29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justify" vertical="center" wrapText="1"/>
      <protection/>
    </xf>
    <xf numFmtId="0" fontId="0" fillId="0" borderId="24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0" xfId="0" applyFont="1" applyFill="1" applyBorder="1" applyAlignment="1" applyProtection="1">
      <alignment horizontal="justify" vertical="center" wrapText="1"/>
      <protection/>
    </xf>
    <xf numFmtId="0" fontId="0" fillId="0" borderId="32" xfId="0" applyFont="1" applyFill="1" applyBorder="1" applyAlignment="1" applyProtection="1">
      <alignment horizontal="justify" vertical="center" wrapText="1"/>
      <protection/>
    </xf>
    <xf numFmtId="0" fontId="0" fillId="0" borderId="33" xfId="0" applyFont="1" applyFill="1" applyBorder="1" applyAlignment="1" applyProtection="1">
      <alignment horizontal="justify"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1" fontId="0" fillId="0" borderId="31" xfId="0" applyNumberFormat="1" applyFont="1" applyFill="1" applyBorder="1" applyAlignment="1" applyProtection="1">
      <alignment horizontal="justify" vertical="center" wrapText="1"/>
      <protection/>
    </xf>
    <xf numFmtId="1" fontId="0" fillId="0" borderId="19" xfId="0" applyNumberFormat="1" applyFont="1" applyFill="1" applyBorder="1" applyAlignment="1" applyProtection="1">
      <alignment horizontal="justify" vertical="center" wrapText="1"/>
      <protection/>
    </xf>
    <xf numFmtId="1" fontId="0" fillId="0" borderId="24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20" xfId="0" applyNumberFormat="1" applyFont="1" applyFill="1" applyBorder="1" applyAlignment="1" applyProtection="1">
      <alignment horizontal="justify" vertical="center" wrapText="1"/>
      <protection/>
    </xf>
    <xf numFmtId="1" fontId="0" fillId="0" borderId="32" xfId="0" applyNumberFormat="1" applyFont="1" applyFill="1" applyBorder="1" applyAlignment="1" applyProtection="1">
      <alignment horizontal="justify" vertical="center" wrapText="1"/>
      <protection/>
    </xf>
    <xf numFmtId="1" fontId="0" fillId="0" borderId="33" xfId="0" applyNumberFormat="1" applyFont="1" applyFill="1" applyBorder="1" applyAlignment="1" applyProtection="1">
      <alignment horizontal="justify" vertical="center" wrapText="1"/>
      <protection/>
    </xf>
    <xf numFmtId="1" fontId="0" fillId="0" borderId="34" xfId="0" applyNumberFormat="1" applyFont="1" applyFill="1" applyBorder="1" applyAlignment="1" applyProtection="1">
      <alignment horizontal="justify" vertical="center" wrapText="1"/>
      <protection/>
    </xf>
    <xf numFmtId="49" fontId="0" fillId="0" borderId="0" xfId="49" applyNumberFormat="1" applyFont="1" applyFill="1" applyBorder="1" applyAlignment="1" applyProtection="1">
      <alignment horizontal="center"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19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0" xfId="0" applyFont="1" applyFill="1" applyBorder="1" applyAlignment="1" applyProtection="1">
      <alignment horizontal="left" vertical="center" wrapText="1"/>
      <protection/>
    </xf>
    <xf numFmtId="0" fontId="19" fillId="16" borderId="37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5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2" fillId="0" borderId="23" xfId="0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28" xfId="0" applyFont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49" fontId="23" fillId="0" borderId="10" xfId="49" applyNumberFormat="1" applyFont="1" applyBorder="1" applyAlignment="1" applyProtection="1">
      <alignment horizontal="center" vertical="center" wrapText="1"/>
      <protection locked="0"/>
    </xf>
    <xf numFmtId="49" fontId="23" fillId="0" borderId="28" xfId="49" applyNumberFormat="1" applyFont="1" applyBorder="1" applyAlignment="1" applyProtection="1">
      <alignment horizontal="center" vertical="center" wrapText="1"/>
      <protection locked="0"/>
    </xf>
    <xf numFmtId="1" fontId="19" fillId="0" borderId="38" xfId="49" applyNumberFormat="1" applyFont="1" applyBorder="1" applyAlignment="1" applyProtection="1">
      <alignment horizontal="right" vertical="center"/>
      <protection/>
    </xf>
    <xf numFmtId="1" fontId="19" fillId="0" borderId="39" xfId="49" applyNumberFormat="1" applyFont="1" applyBorder="1" applyAlignment="1" applyProtection="1">
      <alignment horizontal="right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49" fontId="19" fillId="0" borderId="28" xfId="49" applyNumberFormat="1" applyFont="1" applyBorder="1" applyAlignment="1" applyProtection="1">
      <alignment horizontal="center" vertical="center" wrapText="1"/>
      <protection locked="0"/>
    </xf>
    <xf numFmtId="0" fontId="0" fillId="0" borderId="10" xfId="49" applyNumberFormat="1" applyFont="1" applyFill="1" applyBorder="1" applyAlignment="1" applyProtection="1">
      <alignment horizontal="center" vertical="center"/>
      <protection locked="0"/>
    </xf>
    <xf numFmtId="0" fontId="29" fillId="0" borderId="10" xfId="49" applyNumberFormat="1" applyFont="1" applyBorder="1" applyAlignment="1" applyProtection="1">
      <alignment horizontal="center" vertical="center" wrapText="1"/>
      <protection/>
    </xf>
    <xf numFmtId="9" fontId="0" fillId="0" borderId="21" xfId="56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24" xfId="0" applyFont="1" applyBorder="1" applyAlignment="1" applyProtection="1">
      <alignment horizontal="center" vertical="center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34" xfId="0" applyFont="1" applyBorder="1" applyAlignment="1" applyProtection="1">
      <alignment horizontal="center" vertical="center"/>
      <protection/>
    </xf>
    <xf numFmtId="49" fontId="3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20" xfId="0" applyFont="1" applyFill="1" applyBorder="1" applyAlignment="1" applyProtection="1">
      <alignment horizontal="center" vertical="center" wrapText="1"/>
      <protection/>
    </xf>
    <xf numFmtId="0" fontId="19" fillId="0" borderId="32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14" fontId="21" fillId="0" borderId="21" xfId="0" applyNumberFormat="1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USUARIO%20SEVEN\Download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USUARIO%20SEVEN\Downloads\FEV-16%20Educaci&#243;n%20ambient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USUARIO%20SEVEN\Downloads\FEV-16%20CIDEAS,%20PRAES%20Y%20PROCED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FORTALECIMIENTO DEL SINA PARA LA GESTIÓN AMBIENTAL</v>
          </cell>
        </row>
        <row r="7">
          <cell r="D7" t="str">
            <v>Comunicación, Educación y Participación.</v>
          </cell>
        </row>
        <row r="8">
          <cell r="D8" t="str">
            <v> Formación de una Cultura Para la Sostenibilidad Ambiental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Asistencia técnica a CIDEAS, PRAES Y PROCEDAS</v>
          </cell>
        </row>
        <row r="14">
          <cell r="B14" t="str">
            <v>Fortalecimiento organizativo y operativo de los CIDEAS Municipales</v>
          </cell>
          <cell r="J14" t="str">
            <v>Porcentaje de CIDEAS  Municipales asesorados y apoyados / Porecntaje de CIDEAS Municipales programados</v>
          </cell>
        </row>
        <row r="15">
          <cell r="B15" t="str">
            <v>Acompañar procesos de educación no formal en la formulación y educación de PROCEDAS</v>
          </cell>
          <cell r="F15" t="str">
            <v>Acompañar procesos de educación no formal en la formulación y educación de PROCEDAS</v>
          </cell>
          <cell r="J15" t="str">
            <v>Número de PROCEDAS promovidos/ Número de PROCEDAS programados.</v>
          </cell>
        </row>
        <row r="16">
          <cell r="B16" t="str">
            <v>Apoyo a la educación formal en la formulación y ejecución de los PRAES</v>
          </cell>
          <cell r="F16" t="str">
            <v>Apoyo a la educación formal en la formulación y ejecución de los PRAES</v>
          </cell>
          <cell r="J16" t="str">
            <v>Número de proyectos de educación ambiental promovidos / Numero de proyectos de educación ambiental programados.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showGridLines="0" tabSelected="1" zoomScale="70" zoomScaleNormal="70" zoomScaleSheetLayoutView="80" zoomScalePageLayoutView="0" workbookViewId="0" topLeftCell="C18">
      <selection activeCell="R29" sqref="R29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0" hidden="1" customWidth="1"/>
    <col min="9" max="9" width="50.00390625" style="10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1" customWidth="1"/>
    <col min="19" max="19" width="20.7109375" style="11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3.140625" style="1" customWidth="1"/>
    <col min="25" max="25" width="57.57421875" style="1" customWidth="1"/>
    <col min="26" max="16384" width="11.421875" style="1" customWidth="1"/>
  </cols>
  <sheetData>
    <row r="1" spans="1:24" ht="60" customHeight="1">
      <c r="A1" s="130"/>
      <c r="B1" s="130"/>
      <c r="C1" s="130"/>
      <c r="D1" s="132" t="s">
        <v>18</v>
      </c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29" t="s">
        <v>45</v>
      </c>
      <c r="V1" s="129"/>
      <c r="W1" s="129"/>
      <c r="X1" s="129"/>
    </row>
    <row r="2" spans="1:24" ht="21.75" customHeight="1">
      <c r="A2" s="130"/>
      <c r="B2" s="130"/>
      <c r="C2" s="130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0" t="s">
        <v>19</v>
      </c>
      <c r="V2" s="130"/>
      <c r="W2" s="130"/>
      <c r="X2" s="130"/>
    </row>
    <row r="3" spans="1:24" ht="19.5" customHeight="1">
      <c r="A3" s="130"/>
      <c r="B3" s="130"/>
      <c r="C3" s="130"/>
      <c r="D3" s="132" t="s">
        <v>20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3" t="s">
        <v>22</v>
      </c>
      <c r="V3" s="134"/>
      <c r="W3" s="135"/>
      <c r="X3" s="2" t="s">
        <v>23</v>
      </c>
    </row>
    <row r="4" spans="1:24" ht="19.5" customHeight="1">
      <c r="A4" s="130"/>
      <c r="B4" s="130"/>
      <c r="C4" s="13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3" t="s">
        <v>62</v>
      </c>
      <c r="V4" s="134"/>
      <c r="W4" s="135"/>
      <c r="X4" s="3">
        <v>43003</v>
      </c>
    </row>
    <row r="5" spans="1:24" ht="31.5" customHeight="1">
      <c r="A5" s="131" t="s">
        <v>21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7"/>
      <c r="L9" s="17"/>
      <c r="M9" s="17"/>
      <c r="N9" s="17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9"/>
      <c r="B10" s="20"/>
      <c r="C10" s="20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93" t="s">
        <v>5</v>
      </c>
      <c r="B11" s="94"/>
      <c r="C11" s="94"/>
      <c r="D11" s="95" t="str">
        <f>'[2]POA H.A.'!$D$6</f>
        <v>FORTALECIMIENTO DEL SINA PARA LA GESTIÓN AMBIENTAL</v>
      </c>
      <c r="E11" s="95"/>
      <c r="F11" s="95"/>
      <c r="G11" s="95"/>
      <c r="H11" s="95"/>
      <c r="I11" s="95"/>
      <c r="J11" s="23" t="s">
        <v>2</v>
      </c>
      <c r="K11" s="23" t="s">
        <v>3</v>
      </c>
      <c r="L11" s="46"/>
      <c r="M11" s="162" t="s">
        <v>24</v>
      </c>
      <c r="N11" s="163"/>
      <c r="O11" s="128" t="s">
        <v>57</v>
      </c>
      <c r="P11" s="128"/>
      <c r="Q11" s="128"/>
      <c r="R11" s="128"/>
      <c r="S11" s="96" t="s">
        <v>48</v>
      </c>
      <c r="T11" s="96">
        <v>2018</v>
      </c>
      <c r="U11" s="48"/>
      <c r="V11" s="48"/>
      <c r="W11" s="48"/>
      <c r="X11" s="48"/>
    </row>
    <row r="12" spans="1:24" ht="22.5" customHeight="1">
      <c r="A12" s="119" t="s">
        <v>29</v>
      </c>
      <c r="B12" s="120"/>
      <c r="C12" s="121"/>
      <c r="D12" s="99" t="str">
        <f>'[2]POA H.A.'!$D$7</f>
        <v>Comunicación, Educación y Participación.</v>
      </c>
      <c r="E12" s="100"/>
      <c r="F12" s="100"/>
      <c r="G12" s="100"/>
      <c r="H12" s="100"/>
      <c r="I12" s="101"/>
      <c r="J12" s="24" t="s">
        <v>4</v>
      </c>
      <c r="K12" s="69">
        <v>149477340</v>
      </c>
      <c r="L12" s="25"/>
      <c r="M12" s="164"/>
      <c r="N12" s="165"/>
      <c r="O12" s="16" t="s">
        <v>63</v>
      </c>
      <c r="P12" s="16" t="s">
        <v>64</v>
      </c>
      <c r="Q12" s="16" t="s">
        <v>60</v>
      </c>
      <c r="R12" s="16" t="s">
        <v>0</v>
      </c>
      <c r="S12" s="97"/>
      <c r="T12" s="97"/>
      <c r="U12" s="8"/>
      <c r="V12" s="8"/>
      <c r="W12" s="8"/>
      <c r="X12" s="8"/>
    </row>
    <row r="13" spans="1:24" ht="23.25" customHeight="1">
      <c r="A13" s="122"/>
      <c r="B13" s="123"/>
      <c r="C13" s="124"/>
      <c r="D13" s="102"/>
      <c r="E13" s="103"/>
      <c r="F13" s="103"/>
      <c r="G13" s="103"/>
      <c r="H13" s="103"/>
      <c r="I13" s="104"/>
      <c r="J13" s="26" t="s">
        <v>6</v>
      </c>
      <c r="K13" s="72">
        <v>6294294</v>
      </c>
      <c r="L13" s="25"/>
      <c r="M13" s="166"/>
      <c r="N13" s="167"/>
      <c r="O13" s="76"/>
      <c r="P13" s="18"/>
      <c r="Q13" s="18"/>
      <c r="R13" s="18" t="s">
        <v>49</v>
      </c>
      <c r="S13" s="98"/>
      <c r="T13" s="98"/>
      <c r="U13" s="8"/>
      <c r="V13" s="8"/>
      <c r="W13" s="8"/>
      <c r="X13" s="8"/>
    </row>
    <row r="14" spans="1:24" ht="15.75" customHeight="1" thickBot="1">
      <c r="A14" s="125"/>
      <c r="B14" s="126"/>
      <c r="C14" s="127"/>
      <c r="D14" s="105"/>
      <c r="E14" s="106"/>
      <c r="F14" s="106"/>
      <c r="G14" s="106"/>
      <c r="H14" s="106"/>
      <c r="I14" s="107"/>
      <c r="J14" s="26" t="s">
        <v>8</v>
      </c>
      <c r="K14" s="28" t="s">
        <v>7</v>
      </c>
      <c r="L14" s="29"/>
      <c r="M14" s="27"/>
      <c r="N14" s="30"/>
      <c r="O14" s="118"/>
      <c r="P14" s="118"/>
      <c r="Q14" s="118"/>
      <c r="R14" s="118"/>
      <c r="S14" s="118"/>
      <c r="T14" s="118"/>
      <c r="U14" s="118"/>
      <c r="V14" s="118"/>
      <c r="W14" s="118"/>
      <c r="X14" s="118"/>
    </row>
    <row r="15" spans="1:24" ht="15.75" customHeight="1">
      <c r="A15" s="119" t="s">
        <v>50</v>
      </c>
      <c r="B15" s="120"/>
      <c r="C15" s="121"/>
      <c r="D15" s="99" t="str">
        <f>'[2]POA H.A.'!$D$8</f>
        <v> Formación de una Cultura Para la Sostenibilidad Ambiental</v>
      </c>
      <c r="E15" s="100"/>
      <c r="F15" s="100"/>
      <c r="G15" s="100"/>
      <c r="H15" s="100"/>
      <c r="I15" s="101"/>
      <c r="J15" s="26" t="s">
        <v>9</v>
      </c>
      <c r="K15" s="28" t="s">
        <v>7</v>
      </c>
      <c r="L15" s="29"/>
      <c r="M15" s="27"/>
      <c r="N15" s="30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22"/>
      <c r="B16" s="123"/>
      <c r="C16" s="124"/>
      <c r="D16" s="102"/>
      <c r="E16" s="103"/>
      <c r="F16" s="103"/>
      <c r="G16" s="103"/>
      <c r="H16" s="103"/>
      <c r="I16" s="104"/>
      <c r="J16" s="26" t="s">
        <v>10</v>
      </c>
      <c r="K16" s="28" t="s">
        <v>7</v>
      </c>
      <c r="L16" s="29"/>
      <c r="M16" s="27"/>
      <c r="N16" s="30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25"/>
      <c r="B17" s="126"/>
      <c r="C17" s="127"/>
      <c r="D17" s="105"/>
      <c r="E17" s="106"/>
      <c r="F17" s="106"/>
      <c r="G17" s="106"/>
      <c r="H17" s="106"/>
      <c r="I17" s="107"/>
      <c r="J17" s="26" t="s">
        <v>31</v>
      </c>
      <c r="K17" s="28" t="s">
        <v>7</v>
      </c>
      <c r="L17" s="29"/>
      <c r="M17" s="27"/>
      <c r="N17" s="30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19" t="s">
        <v>51</v>
      </c>
      <c r="B18" s="120"/>
      <c r="C18" s="121"/>
      <c r="D18" s="108" t="str">
        <f>'[3]POA H.A.'!$D$9</f>
        <v>Asistencia técnica a CIDEAS, PRAES Y PROCEDAS</v>
      </c>
      <c r="E18" s="109"/>
      <c r="F18" s="109"/>
      <c r="G18" s="109"/>
      <c r="H18" s="109"/>
      <c r="I18" s="110"/>
      <c r="J18" s="26" t="s">
        <v>32</v>
      </c>
      <c r="K18" s="28" t="s">
        <v>7</v>
      </c>
      <c r="L18" s="29"/>
      <c r="M18" s="27"/>
      <c r="N18" s="30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22"/>
      <c r="B19" s="123"/>
      <c r="C19" s="124"/>
      <c r="D19" s="111"/>
      <c r="E19" s="112"/>
      <c r="F19" s="112"/>
      <c r="G19" s="112"/>
      <c r="H19" s="112"/>
      <c r="I19" s="113"/>
      <c r="J19" s="26" t="s">
        <v>33</v>
      </c>
      <c r="K19" s="28" t="s">
        <v>7</v>
      </c>
      <c r="L19" s="29"/>
      <c r="M19" s="27"/>
      <c r="N19" s="30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25"/>
      <c r="B20" s="126"/>
      <c r="C20" s="127"/>
      <c r="D20" s="114"/>
      <c r="E20" s="115"/>
      <c r="F20" s="115"/>
      <c r="G20" s="115"/>
      <c r="H20" s="115"/>
      <c r="I20" s="116"/>
      <c r="J20" s="26" t="s">
        <v>34</v>
      </c>
      <c r="K20" s="28" t="s">
        <v>7</v>
      </c>
      <c r="L20" s="29"/>
      <c r="M20" s="27"/>
      <c r="N20" s="30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19" t="s">
        <v>30</v>
      </c>
      <c r="B21" s="120"/>
      <c r="C21" s="121"/>
      <c r="D21" s="108" t="s">
        <v>61</v>
      </c>
      <c r="E21" s="109"/>
      <c r="F21" s="109"/>
      <c r="G21" s="109"/>
      <c r="H21" s="109"/>
      <c r="I21" s="110"/>
      <c r="J21" s="26" t="s">
        <v>35</v>
      </c>
      <c r="K21" s="28" t="s">
        <v>7</v>
      </c>
      <c r="L21" s="29"/>
      <c r="M21" s="27"/>
      <c r="N21" s="30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22"/>
      <c r="B22" s="123"/>
      <c r="C22" s="124"/>
      <c r="D22" s="111"/>
      <c r="E22" s="112"/>
      <c r="F22" s="112"/>
      <c r="G22" s="112"/>
      <c r="H22" s="112"/>
      <c r="I22" s="113"/>
      <c r="J22" s="26" t="s">
        <v>36</v>
      </c>
      <c r="K22" s="52"/>
      <c r="L22" s="29"/>
      <c r="M22" s="27"/>
      <c r="N22" s="30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</row>
    <row r="23" spans="1:25" ht="15.75" customHeight="1">
      <c r="A23" s="122"/>
      <c r="B23" s="123"/>
      <c r="C23" s="124"/>
      <c r="D23" s="111"/>
      <c r="E23" s="112"/>
      <c r="F23" s="112"/>
      <c r="G23" s="112"/>
      <c r="H23" s="112"/>
      <c r="I23" s="113"/>
      <c r="J23" s="51" t="s">
        <v>39</v>
      </c>
      <c r="K23" s="53">
        <f>SUM(K12:K22)</f>
        <v>155771634</v>
      </c>
      <c r="L23" s="69"/>
      <c r="M23" s="27"/>
      <c r="N23" s="30"/>
      <c r="O23" s="117"/>
      <c r="P23" s="117"/>
      <c r="Q23" s="159"/>
      <c r="R23" s="159"/>
      <c r="S23" s="8"/>
      <c r="T23" s="8"/>
      <c r="U23" s="8"/>
      <c r="V23" s="8"/>
      <c r="W23" s="8"/>
      <c r="X23" s="8"/>
      <c r="Y23" s="14"/>
    </row>
    <row r="24" spans="1:25" ht="30.75" customHeight="1">
      <c r="A24" s="128" t="s">
        <v>11</v>
      </c>
      <c r="B24" s="85" t="s">
        <v>43</v>
      </c>
      <c r="C24" s="85"/>
      <c r="D24" s="85"/>
      <c r="E24" s="85"/>
      <c r="F24" s="85"/>
      <c r="G24" s="43"/>
      <c r="H24" s="43"/>
      <c r="I24" s="90" t="s">
        <v>44</v>
      </c>
      <c r="J24" s="154" t="str">
        <f>CONCATENATE("METAS AÑO ",T11," POA")</f>
        <v>METAS AÑO 2018 POA</v>
      </c>
      <c r="K24" s="155"/>
      <c r="L24" s="152" t="str">
        <f>CONCATENATE("METAS AÑO ",T11," P.A.")</f>
        <v>METAS AÑO 2018 P.A.</v>
      </c>
      <c r="M24" s="85" t="s">
        <v>42</v>
      </c>
      <c r="N24" s="85"/>
      <c r="O24" s="151" t="str">
        <f>CONCATENATE("AVANCE METAS POA ",T11)</f>
        <v>AVANCE METAS POA 2018</v>
      </c>
      <c r="P24" s="151"/>
      <c r="Q24" s="151" t="str">
        <f>CONCATENATE("AVANCE METAS PA ",T11)</f>
        <v>AVANCE METAS PA 2018</v>
      </c>
      <c r="R24" s="151"/>
      <c r="S24" s="137" t="s">
        <v>26</v>
      </c>
      <c r="T24" s="140" t="s">
        <v>27</v>
      </c>
      <c r="U24" s="141" t="s">
        <v>28</v>
      </c>
      <c r="V24" s="140" t="s">
        <v>46</v>
      </c>
      <c r="W24" s="141" t="s">
        <v>47</v>
      </c>
      <c r="X24" s="136" t="s">
        <v>40</v>
      </c>
      <c r="Y24" s="160" t="s">
        <v>58</v>
      </c>
    </row>
    <row r="25" spans="1:25" ht="12.75" customHeight="1">
      <c r="A25" s="128"/>
      <c r="B25" s="85"/>
      <c r="C25" s="85"/>
      <c r="D25" s="85"/>
      <c r="E25" s="85"/>
      <c r="F25" s="85"/>
      <c r="G25" s="44"/>
      <c r="H25" s="85" t="s">
        <v>12</v>
      </c>
      <c r="I25" s="90"/>
      <c r="J25" s="156"/>
      <c r="K25" s="155"/>
      <c r="L25" s="152"/>
      <c r="M25" s="85"/>
      <c r="N25" s="85"/>
      <c r="O25" s="142" t="s">
        <v>25</v>
      </c>
      <c r="P25" s="136" t="s">
        <v>17</v>
      </c>
      <c r="Q25" s="143" t="s">
        <v>25</v>
      </c>
      <c r="R25" s="150" t="s">
        <v>17</v>
      </c>
      <c r="S25" s="138"/>
      <c r="T25" s="140"/>
      <c r="U25" s="141"/>
      <c r="V25" s="140"/>
      <c r="W25" s="141"/>
      <c r="X25" s="136"/>
      <c r="Y25" s="161"/>
    </row>
    <row r="26" spans="1:26" ht="30.75" customHeight="1">
      <c r="A26" s="128"/>
      <c r="B26" s="85"/>
      <c r="C26" s="85"/>
      <c r="D26" s="85"/>
      <c r="E26" s="85"/>
      <c r="F26" s="85"/>
      <c r="G26" s="44"/>
      <c r="H26" s="85"/>
      <c r="I26" s="90"/>
      <c r="J26" s="157"/>
      <c r="K26" s="158"/>
      <c r="L26" s="152"/>
      <c r="M26" s="85"/>
      <c r="N26" s="85"/>
      <c r="O26" s="142"/>
      <c r="P26" s="136"/>
      <c r="Q26" s="143"/>
      <c r="R26" s="150"/>
      <c r="S26" s="139"/>
      <c r="T26" s="140"/>
      <c r="U26" s="141"/>
      <c r="V26" s="140"/>
      <c r="W26" s="141"/>
      <c r="X26" s="136"/>
      <c r="Y26" s="161"/>
      <c r="Z26" s="71"/>
    </row>
    <row r="27" spans="1:26" ht="122.25" customHeight="1">
      <c r="A27" s="31">
        <v>1</v>
      </c>
      <c r="B27" s="91" t="str">
        <f>'[3]POA H.A.'!B14</f>
        <v>Fortalecimiento organizativo y operativo de los CIDEAS Municipales</v>
      </c>
      <c r="C27" s="92"/>
      <c r="D27" s="92"/>
      <c r="E27" s="92"/>
      <c r="F27" s="92"/>
      <c r="G27" s="49"/>
      <c r="H27" s="32"/>
      <c r="I27" s="32" t="s">
        <v>59</v>
      </c>
      <c r="J27" s="153">
        <v>1</v>
      </c>
      <c r="K27" s="87"/>
      <c r="L27" s="68">
        <f>J27</f>
        <v>1</v>
      </c>
      <c r="M27" s="83" t="str">
        <f>'[3]POA H.A.'!J14</f>
        <v>Porcentaje de CIDEAS  Municipales asesorados y apoyados / Porecntaje de CIDEAS Municipales programados</v>
      </c>
      <c r="N27" s="84"/>
      <c r="O27" s="58">
        <v>1</v>
      </c>
      <c r="P27" s="58">
        <f>O27/J27</f>
        <v>1</v>
      </c>
      <c r="Q27" s="73">
        <f>P27</f>
        <v>1</v>
      </c>
      <c r="R27" s="58">
        <f>Q27/L27</f>
        <v>1</v>
      </c>
      <c r="S27" s="42">
        <v>16762040</v>
      </c>
      <c r="T27" s="42">
        <v>16762040</v>
      </c>
      <c r="U27" s="59">
        <f>T27/S27</f>
        <v>1</v>
      </c>
      <c r="V27" s="42">
        <v>16762040</v>
      </c>
      <c r="W27" s="60">
        <f>V27/S27</f>
        <v>1</v>
      </c>
      <c r="X27" s="70" t="s">
        <v>69</v>
      </c>
      <c r="Y27" s="79" t="s">
        <v>70</v>
      </c>
      <c r="Z27" s="71"/>
    </row>
    <row r="28" spans="1:25" ht="119.25" customHeight="1">
      <c r="A28" s="31">
        <v>2</v>
      </c>
      <c r="B28" s="91" t="str">
        <f>'[3]POA H.A.'!B15</f>
        <v>Acompañar procesos de educación no formal en la formulación y educación de PROCEDAS</v>
      </c>
      <c r="C28" s="92"/>
      <c r="D28" s="92"/>
      <c r="E28" s="92"/>
      <c r="F28" s="92"/>
      <c r="G28" s="50"/>
      <c r="H28" s="32"/>
      <c r="I28" s="32" t="str">
        <f>'[3]POA H.A.'!F15</f>
        <v>Acompañar procesos de educación no formal en la formulación y educación de PROCEDAS</v>
      </c>
      <c r="J28" s="86">
        <v>6</v>
      </c>
      <c r="K28" s="87"/>
      <c r="L28" s="67">
        <f>J28</f>
        <v>6</v>
      </c>
      <c r="M28" s="83" t="str">
        <f>'[3]POA H.A.'!J15</f>
        <v>Número de PROCEDAS promovidos/ Número de PROCEDAS programados.</v>
      </c>
      <c r="N28" s="84"/>
      <c r="O28" s="75">
        <v>6</v>
      </c>
      <c r="P28" s="58">
        <f>O28/J28</f>
        <v>1</v>
      </c>
      <c r="Q28" s="74">
        <v>6</v>
      </c>
      <c r="R28" s="73">
        <f>Q28/L28</f>
        <v>1</v>
      </c>
      <c r="S28" s="42">
        <f>66357650+6294294</f>
        <v>72651944</v>
      </c>
      <c r="T28" s="42">
        <f>66357650+6294294</f>
        <v>72651944</v>
      </c>
      <c r="U28" s="59">
        <f>T28/S28</f>
        <v>1</v>
      </c>
      <c r="V28" s="77">
        <v>55603837</v>
      </c>
      <c r="W28" s="60">
        <f>V28/T28</f>
        <v>0.765345480638481</v>
      </c>
      <c r="X28" s="70" t="s">
        <v>65</v>
      </c>
      <c r="Y28" s="79" t="s">
        <v>66</v>
      </c>
    </row>
    <row r="29" spans="1:25" ht="128.25" customHeight="1" thickBot="1">
      <c r="A29" s="31">
        <v>3</v>
      </c>
      <c r="B29" s="91" t="str">
        <f>'[3]POA H.A.'!B16</f>
        <v>Apoyo a la educación formal en la formulación y ejecución de los PRAES</v>
      </c>
      <c r="C29" s="92"/>
      <c r="D29" s="92"/>
      <c r="E29" s="92"/>
      <c r="F29" s="92"/>
      <c r="G29" s="50"/>
      <c r="H29" s="32"/>
      <c r="I29" s="32" t="str">
        <f>'[3]POA H.A.'!F16</f>
        <v>Apoyo a la educación formal en la formulación y ejecución de los PRAES</v>
      </c>
      <c r="J29" s="86">
        <v>8</v>
      </c>
      <c r="K29" s="87"/>
      <c r="L29" s="67">
        <f>J29</f>
        <v>8</v>
      </c>
      <c r="M29" s="83" t="str">
        <f>'[3]POA H.A.'!J16</f>
        <v>Número de proyectos de educación ambiental promovidos / Numero de proyectos de educación ambiental programados.</v>
      </c>
      <c r="N29" s="84"/>
      <c r="O29" s="75">
        <v>8</v>
      </c>
      <c r="P29" s="58">
        <f>O29/J29</f>
        <v>1</v>
      </c>
      <c r="Q29" s="74">
        <v>8</v>
      </c>
      <c r="R29" s="73">
        <f>Q29/L29</f>
        <v>1</v>
      </c>
      <c r="S29" s="42">
        <v>66357650</v>
      </c>
      <c r="T29" s="42">
        <v>66357650</v>
      </c>
      <c r="U29" s="59">
        <f>T29/S29</f>
        <v>1</v>
      </c>
      <c r="V29" s="77">
        <v>55603839</v>
      </c>
      <c r="W29" s="60">
        <f>V29/S29</f>
        <v>0.8379416540519443</v>
      </c>
      <c r="X29" s="9" t="s">
        <v>67</v>
      </c>
      <c r="Y29" s="79" t="s">
        <v>68</v>
      </c>
    </row>
    <row r="30" spans="1:23" s="37" customFormat="1" ht="24.75" customHeight="1" thickBot="1">
      <c r="A30" s="146" t="s">
        <v>1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33"/>
      <c r="Q30" s="34"/>
      <c r="R30" s="34"/>
      <c r="S30" s="35">
        <f>SUM(S27:S29)</f>
        <v>155771634</v>
      </c>
      <c r="T30" s="36">
        <f>SUM(T27:T29)</f>
        <v>155771634</v>
      </c>
      <c r="U30" s="61">
        <f>T30/S30</f>
        <v>1</v>
      </c>
      <c r="V30" s="36">
        <f>SUM(V27:V29)</f>
        <v>127969716</v>
      </c>
      <c r="W30" s="62">
        <f>V30/S30</f>
        <v>0.8215213047068634</v>
      </c>
    </row>
    <row r="31" spans="2:21" s="37" customFormat="1" ht="30.75" customHeight="1" thickBot="1">
      <c r="B31" s="81" t="s">
        <v>38</v>
      </c>
      <c r="C31" s="82"/>
      <c r="D31" s="38">
        <v>3</v>
      </c>
      <c r="F31" s="39" t="s">
        <v>37</v>
      </c>
      <c r="G31" s="64">
        <v>42549</v>
      </c>
      <c r="H31" s="65"/>
      <c r="I31" s="63">
        <v>43236</v>
      </c>
      <c r="J31" s="66"/>
      <c r="K31" s="66"/>
      <c r="L31" s="66"/>
      <c r="M31" s="66"/>
      <c r="N31" s="66"/>
      <c r="O31" s="47"/>
      <c r="P31" s="78">
        <f>AVERAGE(P27:P29)</f>
        <v>1</v>
      </c>
      <c r="Q31" s="40"/>
      <c r="R31" s="78">
        <f>AVERAGE(R27:R29)</f>
        <v>1</v>
      </c>
      <c r="S31" s="144"/>
      <c r="T31" s="145"/>
      <c r="U31" s="41"/>
    </row>
    <row r="32" spans="20:21" ht="12.75">
      <c r="T32" s="12"/>
      <c r="U32" s="12"/>
    </row>
    <row r="33" spans="20:21" ht="12.75">
      <c r="T33" s="12"/>
      <c r="U33" s="12"/>
    </row>
    <row r="34" spans="1:24" s="14" customFormat="1" ht="21.75" customHeight="1">
      <c r="A34" s="54"/>
      <c r="B34" s="55"/>
      <c r="C34" s="169" t="s">
        <v>41</v>
      </c>
      <c r="D34" s="88"/>
      <c r="E34" s="88"/>
      <c r="F34" s="89"/>
      <c r="G34" s="170" t="s">
        <v>52</v>
      </c>
      <c r="H34" s="170"/>
      <c r="I34" s="170"/>
      <c r="J34" s="170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29.25" customHeight="1">
      <c r="A35" s="80" t="s">
        <v>14</v>
      </c>
      <c r="B35" s="80"/>
      <c r="C35" s="147" t="s">
        <v>55</v>
      </c>
      <c r="D35" s="148"/>
      <c r="E35" s="148"/>
      <c r="F35" s="149"/>
      <c r="G35" s="56" t="s">
        <v>53</v>
      </c>
      <c r="H35" s="56"/>
      <c r="I35" s="147" t="str">
        <f>'[1]POA H.A.'!G24</f>
        <v>LUZ DEYANIRA GONZALEZ CASTILLO</v>
      </c>
      <c r="J35" s="149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29.25" customHeight="1">
      <c r="A36" s="88" t="s">
        <v>15</v>
      </c>
      <c r="B36" s="89"/>
      <c r="C36" s="147" t="s">
        <v>56</v>
      </c>
      <c r="D36" s="148"/>
      <c r="E36" s="148"/>
      <c r="F36" s="149"/>
      <c r="G36" s="56" t="s">
        <v>54</v>
      </c>
      <c r="H36" s="56"/>
      <c r="I36" s="147" t="str">
        <f>'[1]POA H.A.'!G25</f>
        <v>Subdirectora de Planeación y Sistemas de Información</v>
      </c>
      <c r="J36" s="149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29.25" customHeight="1">
      <c r="A37" s="80" t="s">
        <v>13</v>
      </c>
      <c r="B37" s="80"/>
      <c r="C37" s="169"/>
      <c r="D37" s="88"/>
      <c r="E37" s="88"/>
      <c r="F37" s="89"/>
      <c r="G37" s="56"/>
      <c r="H37" s="56"/>
      <c r="I37" s="147"/>
      <c r="J37" s="149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29.25" customHeight="1">
      <c r="A38" s="80" t="s">
        <v>16</v>
      </c>
      <c r="B38" s="80"/>
      <c r="C38" s="168">
        <v>43444</v>
      </c>
      <c r="D38" s="148"/>
      <c r="E38" s="148"/>
      <c r="F38" s="149"/>
      <c r="G38" s="57">
        <v>42550</v>
      </c>
      <c r="H38" s="56"/>
      <c r="I38" s="168">
        <f>C38</f>
        <v>43444</v>
      </c>
      <c r="J38" s="149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51" ht="12.75">
      <c r="M51" s="45"/>
    </row>
  </sheetData>
  <sheetProtection/>
  <mergeCells count="71">
    <mergeCell ref="C38:F38"/>
    <mergeCell ref="I35:J35"/>
    <mergeCell ref="I36:J36"/>
    <mergeCell ref="I37:J37"/>
    <mergeCell ref="I38:J38"/>
    <mergeCell ref="C34:F34"/>
    <mergeCell ref="C37:F37"/>
    <mergeCell ref="G34:J34"/>
    <mergeCell ref="C36:F36"/>
    <mergeCell ref="Q23:R23"/>
    <mergeCell ref="D21:I23"/>
    <mergeCell ref="O11:R11"/>
    <mergeCell ref="A12:C14"/>
    <mergeCell ref="D12:I14"/>
    <mergeCell ref="Y24:Y26"/>
    <mergeCell ref="W24:W26"/>
    <mergeCell ref="M11:N13"/>
    <mergeCell ref="T11:T13"/>
    <mergeCell ref="A18:C20"/>
    <mergeCell ref="M28:N28"/>
    <mergeCell ref="M24:N26"/>
    <mergeCell ref="M29:N29"/>
    <mergeCell ref="L24:L26"/>
    <mergeCell ref="J27:K27"/>
    <mergeCell ref="J24:K26"/>
    <mergeCell ref="J28:K28"/>
    <mergeCell ref="S31:T31"/>
    <mergeCell ref="A30:O30"/>
    <mergeCell ref="B24:F26"/>
    <mergeCell ref="C35:F35"/>
    <mergeCell ref="A21:C23"/>
    <mergeCell ref="R25:R26"/>
    <mergeCell ref="O24:P24"/>
    <mergeCell ref="Q24:R24"/>
    <mergeCell ref="B27:F27"/>
    <mergeCell ref="P25:P26"/>
    <mergeCell ref="X24:X26"/>
    <mergeCell ref="S24:S26"/>
    <mergeCell ref="T24:T26"/>
    <mergeCell ref="U24:U26"/>
    <mergeCell ref="O25:O26"/>
    <mergeCell ref="V24:V26"/>
    <mergeCell ref="Q25:Q26"/>
    <mergeCell ref="U1:X1"/>
    <mergeCell ref="U2:X2"/>
    <mergeCell ref="A5:X5"/>
    <mergeCell ref="A1:C4"/>
    <mergeCell ref="D1:T2"/>
    <mergeCell ref="U3:W3"/>
    <mergeCell ref="U4:W4"/>
    <mergeCell ref="D3:T4"/>
    <mergeCell ref="A11:C11"/>
    <mergeCell ref="D11:I11"/>
    <mergeCell ref="B28:F28"/>
    <mergeCell ref="S11:S13"/>
    <mergeCell ref="D15:I17"/>
    <mergeCell ref="D18:I20"/>
    <mergeCell ref="O23:P23"/>
    <mergeCell ref="O14:X14"/>
    <mergeCell ref="A15:C17"/>
    <mergeCell ref="A24:A26"/>
    <mergeCell ref="A38:B38"/>
    <mergeCell ref="A37:B37"/>
    <mergeCell ref="B31:C31"/>
    <mergeCell ref="M27:N27"/>
    <mergeCell ref="A35:B35"/>
    <mergeCell ref="H25:H26"/>
    <mergeCell ref="J29:K29"/>
    <mergeCell ref="A36:B36"/>
    <mergeCell ref="I24:I26"/>
    <mergeCell ref="B29:F29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2017-07-13T20:12:56Z</cp:lastPrinted>
  <dcterms:created xsi:type="dcterms:W3CDTF">2009-04-01T16:45:05Z</dcterms:created>
  <dcterms:modified xsi:type="dcterms:W3CDTF">2019-01-23T18:57:36Z</dcterms:modified>
  <cp:category/>
  <cp:version/>
  <cp:contentType/>
  <cp:contentStatus/>
</cp:coreProperties>
</file>