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POA-1" sheetId="1" r:id="rId1"/>
  </sheets>
  <externalReferences>
    <externalReference r:id="rId4"/>
    <externalReference r:id="rId5"/>
    <externalReference r:id="rId6"/>
  </externalReferences>
  <definedNames/>
  <calcPr fullCalcOnLoad="1"/>
</workbook>
</file>

<file path=xl/comments1.xml><?xml version="1.0" encoding="utf-8"?>
<comments xmlns="http://schemas.openxmlformats.org/spreadsheetml/2006/main">
  <authors>
    <author>Celia Vel?squez</author>
    <author>Fredy Alexander Pachon Sanchez</author>
  </authors>
  <commentList>
    <comment ref="O24" authorId="0">
      <text>
        <r>
          <rPr>
            <b/>
            <sz val="9"/>
            <rFont val="Tahoma"/>
            <family val="2"/>
          </rPr>
          <t>Esta casilla corresponde a cada actividad POA según su indicador</t>
        </r>
        <r>
          <rPr>
            <sz val="9"/>
            <rFont val="Tahoma"/>
            <family val="2"/>
          </rPr>
          <t xml:space="preserve">
</t>
        </r>
      </text>
    </comment>
    <comment ref="Q24" authorId="0">
      <text>
        <r>
          <rPr>
            <b/>
            <sz val="9"/>
            <rFont val="Tahoma"/>
            <family val="2"/>
          </rPr>
          <t>Esta actividad corresponde al promedio ponderadode todas las actividades POA que cumplen la meta PA</t>
        </r>
        <r>
          <rPr>
            <sz val="9"/>
            <rFont val="Tahoma"/>
            <family val="2"/>
          </rPr>
          <t xml:space="preserve">
</t>
        </r>
      </text>
    </comment>
    <comment ref="O27" authorId="1">
      <text>
        <r>
          <rPr>
            <b/>
            <sz val="9"/>
            <rFont val="Tahoma"/>
            <family val="2"/>
          </rPr>
          <t>Fredy Alexander Pachon Sanchez:</t>
        </r>
        <r>
          <rPr>
            <sz val="9"/>
            <rFont val="Tahoma"/>
            <family val="2"/>
          </rPr>
          <t xml:space="preserve">
Colocar Indicador Ej: 5/10</t>
        </r>
      </text>
    </comment>
    <comment ref="P27" authorId="1">
      <text>
        <r>
          <rPr>
            <b/>
            <sz val="9"/>
            <rFont val="Tahoma"/>
            <family val="2"/>
          </rPr>
          <t>Fredy Alexander Pachon Sanchez:</t>
        </r>
        <r>
          <rPr>
            <sz val="9"/>
            <rFont val="Tahoma"/>
            <family val="2"/>
          </rPr>
          <t xml:space="preserve">
Resultado del indicador Ej: =5/10</t>
        </r>
      </text>
    </comment>
    <comment ref="R27" authorId="1">
      <text>
        <r>
          <rPr>
            <b/>
            <sz val="9"/>
            <rFont val="Tahoma"/>
            <family val="2"/>
          </rPr>
          <t>Fredy Alexander Pachon Sanchez:</t>
        </r>
        <r>
          <rPr>
            <sz val="9"/>
            <rFont val="Tahoma"/>
            <family val="2"/>
          </rPr>
          <t xml:space="preserve">
Resultado del indicador Ej: =5/10</t>
        </r>
      </text>
    </comment>
    <comment ref="Q27" authorId="1">
      <text>
        <r>
          <rPr>
            <b/>
            <sz val="9"/>
            <rFont val="Tahoma"/>
            <family val="2"/>
          </rPr>
          <t>Fredy Alexander Pachon Sanchez:</t>
        </r>
        <r>
          <rPr>
            <sz val="9"/>
            <rFont val="Tahoma"/>
            <family val="2"/>
          </rPr>
          <t xml:space="preserve">
Colocar Indicador Ej: 5/10</t>
        </r>
      </text>
    </comment>
  </commentList>
</comments>
</file>

<file path=xl/sharedStrings.xml><?xml version="1.0" encoding="utf-8"?>
<sst xmlns="http://schemas.openxmlformats.org/spreadsheetml/2006/main" count="79" uniqueCount="69">
  <si>
    <t>DICIEMBRE</t>
  </si>
  <si>
    <t>TOTAL</t>
  </si>
  <si>
    <t>PRESUPUESTO</t>
  </si>
  <si>
    <t>VALOR ($)</t>
  </si>
  <si>
    <t>Presupuesto asignado inicialmente</t>
  </si>
  <si>
    <t xml:space="preserve">LINEA ESTRATEGICA DEL PGAR: </t>
  </si>
  <si>
    <t>Adición o ajuste (1):</t>
  </si>
  <si>
    <t>(+ o -)</t>
  </si>
  <si>
    <t>Adición o ajuste (2):</t>
  </si>
  <si>
    <t>Adición o ajuste (3):</t>
  </si>
  <si>
    <t>Adición o ajuste (4):</t>
  </si>
  <si>
    <t>No.</t>
  </si>
  <si>
    <t>LOCALIZACION  (Región, municipio, zona o área)</t>
  </si>
  <si>
    <t>FIRMA</t>
  </si>
  <si>
    <t>NOMBRE</t>
  </si>
  <si>
    <t>CARGO / ROL</t>
  </si>
  <si>
    <t>FECHA</t>
  </si>
  <si>
    <t>% DE AVANCE FÍSICO ACUMULADO</t>
  </si>
  <si>
    <t>CORPORACIÓN AUTÓNOMA REGIONAL DE BOYACÁ</t>
  </si>
  <si>
    <t>FORMATO DE REGISTRO</t>
  </si>
  <si>
    <t>SISTEMA INTEGRADO DE GESTIÓN DE LA CALIDAD</t>
  </si>
  <si>
    <t>CONTROL Y SEGUIMIENTO PLANES OPERATIVOS - POAS</t>
  </si>
  <si>
    <t>FEV-18</t>
  </si>
  <si>
    <t>Página 1 de 1</t>
  </si>
  <si>
    <t xml:space="preserve">EVALUACIÓN A FIN DE: Marque X </t>
  </si>
  <si>
    <t>RESULTADO DEL INDICADOR A LA FECHA DE CORTE</t>
  </si>
  <si>
    <t>PRESUPUESTO
ACTIVIDAD
($)</t>
  </si>
  <si>
    <t>VALOR COMPROMETIDO ($)
ACTIVIDAD</t>
  </si>
  <si>
    <t>% DE EJECUCIÓN
PRESUPUESTAL</t>
  </si>
  <si>
    <t>PROGRAMA PLAN DE ACCION:</t>
  </si>
  <si>
    <t>RUBRO PRESUPUESTAL</t>
  </si>
  <si>
    <t>Adición o ajuste (5):</t>
  </si>
  <si>
    <t>Adición o ajuste (6):</t>
  </si>
  <si>
    <t>Adición o ajuste (7):</t>
  </si>
  <si>
    <t>Adición o ajuste (8):</t>
  </si>
  <si>
    <t>Adición o ajuste (12):</t>
  </si>
  <si>
    <t>Adición o ajuste (13):</t>
  </si>
  <si>
    <t>Fecha de la versión</t>
  </si>
  <si>
    <t>Versión POA a evaluar</t>
  </si>
  <si>
    <t>Total asignado</t>
  </si>
  <si>
    <t>OBSERVACIONES (SEGÚN APLIQUE)</t>
  </si>
  <si>
    <t>ELABORÓ</t>
  </si>
  <si>
    <t>INDICADORES POA DE RENDIMIENTO O GESTION</t>
  </si>
  <si>
    <t xml:space="preserve">METAS MATRIZ ACCIONES OPERATIVAS  PROYECTO PA </t>
  </si>
  <si>
    <t>ACTIVIDADES  POA</t>
  </si>
  <si>
    <t>EVALUACIÓN MISIONAL</t>
  </si>
  <si>
    <t>VALOR PAGADO ($)
ACTIVIDAD</t>
  </si>
  <si>
    <t>% DE EJECUCIÓN
SOBRE PAGOS</t>
  </si>
  <si>
    <t>AÑO:</t>
  </si>
  <si>
    <t>X</t>
  </si>
  <si>
    <t>SUBPROGRAMA PLAN DE ACCIÓN:</t>
  </si>
  <si>
    <t xml:space="preserve">PROYECTO </t>
  </si>
  <si>
    <t>APROBÓ</t>
  </si>
  <si>
    <t>LUZ DEYANIRA GONZALEZ CASTILLO</t>
  </si>
  <si>
    <t>Subdirectora de Planeación y Sistemas de Información</t>
  </si>
  <si>
    <t>JORGE EDUARDO PARRA ACOSTA</t>
  </si>
  <si>
    <t>Jefe Oficina Cultura Ambiental</t>
  </si>
  <si>
    <t xml:space="preserve">MES EVALUADO </t>
  </si>
  <si>
    <r>
      <rPr>
        <b/>
        <sz val="10"/>
        <rFont val="Arial"/>
        <family val="2"/>
      </rPr>
      <t>FUENTE DE VERIFICACION DE EVIDENCIAS REPORTADAS</t>
    </r>
    <r>
      <rPr>
        <sz val="10"/>
        <rFont val="Arial"/>
        <family val="0"/>
      </rPr>
      <t xml:space="preserve"> 
(Señalar ruta magnetica o fisica de acceso a la evidencia)</t>
    </r>
  </si>
  <si>
    <t>Fortalecimiento organizativo y operativo de los CIDEAS Municipales</t>
  </si>
  <si>
    <t>JUNIO</t>
  </si>
  <si>
    <t>NOVIEMBRE</t>
  </si>
  <si>
    <t>510 900 06 02 02</t>
  </si>
  <si>
    <t>Versión 0</t>
  </si>
  <si>
    <t>MAYO</t>
  </si>
  <si>
    <t>Se adelanto convocatoria 003/2018  para  priorizacion de ONG  que se encargada de acompañar procesos de educación no formal en la formulación y educación de Proyectos Comunitarios de Educación Ambiental PROCEDA en los municipios de Soata, Miraflores,Moniquira, Tasco y Santa Rosa de Viterbo.</t>
  </si>
  <si>
    <t xml:space="preserve"> Archico 140-0603.</t>
  </si>
  <si>
    <t>Se realizaron talleres en la orientacion de la metodologia para la elaboracion de los PRAE de las instituciones educativas de las provoncias de Centro,Tundama, Sugamuxi,Ricaurte,Valderrrama,Norte,Gutierrez y Occidente.
Se adelanto convocatoria 003/2018 para  priorizacion de ONG  que se encargada de la actualizacion y/o formulacion de los Proyectos Ambientales Escolares de las siguientes instituciones educativas : Institución Educativa Antonio Nariño,Institución Educativa Marco Fidel Suárez,Institución Educativa Saza,Institución Educativa La Libertad,Institución Educativa Técnica el Portachuelo,Institución Educativa Sergio Camargo,Institución Educativa López Quevedo e Institución Educativa El Chapetón</t>
  </si>
  <si>
    <t xml:space="preserve">Se realizó la orientación a los Comites Interinstitucionales de Educación Ambiental de los  municipios de las provincias de Lengupa, Norte y Gutierrez, Centro,Ricaurte, Sugamuxi ,Tundama y Occidente en la formulación de los planes operativos del comité.
Estructuracion de la estrategia de educacion ambiental dirigida a sedes rurales de Instituciones Educativas en los municipios de Nobsa,Sogamoso,Duitama, Santa Rosa de Viterbo y Siachoque, denominda coloreando escuelas CDS 2018146.
 Contrato de impresion de guia metodologica CIDEA,PRAE y PROCEDA   CDS 208149.
</t>
  </si>
</sst>
</file>

<file path=xl/styles.xml><?xml version="1.0" encoding="utf-8"?>
<styleSheet xmlns="http://schemas.openxmlformats.org/spreadsheetml/2006/main">
  <numFmts count="4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_ * #,##0.00_ ;_ * \-#,##0.00_ ;_ * &quot;-&quot;??_ ;_ @_ "/>
    <numFmt numFmtId="187" formatCode="_(* #,##0_);_(* \(#,##0\);_(* &quot;-&quot;??_);_(@_)"/>
    <numFmt numFmtId="188" formatCode="_-[$$-340A]\ * #,##0_-;\-[$$-340A]\ * #,##0_-;_-[$$-340A]\ * &quot;-&quot;_-;_-@_-"/>
    <numFmt numFmtId="189" formatCode="[$-240A]dddd\,\ dd&quot; de &quot;mmmm&quot; de &quot;yyyy"/>
    <numFmt numFmtId="190" formatCode="[$-240A]h:mm:ss\ AM/PM"/>
    <numFmt numFmtId="191" formatCode="[$-240A]hh:mm:ss\ AM/PM"/>
    <numFmt numFmtId="192" formatCode="0.000"/>
    <numFmt numFmtId="193" formatCode="0.0000"/>
    <numFmt numFmtId="194" formatCode="0.0"/>
    <numFmt numFmtId="195" formatCode="0.0%"/>
    <numFmt numFmtId="196" formatCode="0.000%"/>
    <numFmt numFmtId="197" formatCode="0.0000%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 style="medium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>
        <color indexed="63"/>
      </right>
      <top/>
      <bottom style="medium"/>
    </border>
    <border>
      <left/>
      <right/>
      <top style="thin"/>
      <bottom style="thin"/>
    </border>
    <border>
      <left style="thin"/>
      <right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15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1" fillId="16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174">
    <xf numFmtId="0" fontId="0" fillId="0" borderId="0" xfId="0" applyAlignment="1">
      <alignment/>
    </xf>
    <xf numFmtId="0" fontId="0" fillId="0" borderId="0" xfId="0" applyAlignment="1" applyProtection="1">
      <alignment vertical="center"/>
      <protection locked="0"/>
    </xf>
    <xf numFmtId="0" fontId="22" fillId="0" borderId="10" xfId="0" applyFont="1" applyFill="1" applyBorder="1" applyAlignment="1" applyProtection="1">
      <alignment horizontal="center" vertical="center"/>
      <protection locked="0"/>
    </xf>
    <xf numFmtId="14" fontId="22" fillId="0" borderId="10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 applyProtection="1">
      <alignment vertical="center"/>
      <protection locked="0"/>
    </xf>
    <xf numFmtId="49" fontId="20" fillId="0" borderId="0" xfId="49" applyNumberFormat="1" applyFont="1" applyBorder="1" applyAlignment="1" applyProtection="1">
      <alignment vertical="center"/>
      <protection locked="0"/>
    </xf>
    <xf numFmtId="49" fontId="20" fillId="0" borderId="0" xfId="49" applyNumberFormat="1" applyFont="1" applyFill="1" applyBorder="1" applyAlignment="1" applyProtection="1">
      <alignment horizontal="center" vertical="center"/>
      <protection locked="0"/>
    </xf>
    <xf numFmtId="49" fontId="0" fillId="0" borderId="10" xfId="49" applyNumberFormat="1" applyFont="1" applyBorder="1" applyAlignment="1" applyProtection="1">
      <alignment horizontal="justify" vertical="top" wrapText="1"/>
      <protection locked="0"/>
    </xf>
    <xf numFmtId="0" fontId="0" fillId="0" borderId="0" xfId="0" applyAlignment="1" applyProtection="1">
      <alignment horizontal="left" vertical="center"/>
      <protection locked="0"/>
    </xf>
    <xf numFmtId="49" fontId="0" fillId="0" borderId="0" xfId="49" applyNumberFormat="1" applyFont="1" applyAlignment="1" applyProtection="1">
      <alignment vertical="center"/>
      <protection locked="0"/>
    </xf>
    <xf numFmtId="3" fontId="0" fillId="0" borderId="0" xfId="0" applyNumberFormat="1" applyAlignment="1" applyProtection="1">
      <alignment vertical="center"/>
      <protection locked="0"/>
    </xf>
    <xf numFmtId="0" fontId="21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0" fontId="19" fillId="17" borderId="10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horizontal="center" vertical="center" wrapText="1"/>
      <protection/>
    </xf>
    <xf numFmtId="0" fontId="19" fillId="0" borderId="10" xfId="0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vertical="center"/>
      <protection/>
    </xf>
    <xf numFmtId="0" fontId="20" fillId="0" borderId="11" xfId="0" applyFont="1" applyBorder="1" applyAlignment="1" applyProtection="1">
      <alignment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vertical="center"/>
      <protection/>
    </xf>
    <xf numFmtId="0" fontId="19" fillId="16" borderId="12" xfId="0" applyFont="1" applyFill="1" applyBorder="1" applyAlignment="1" applyProtection="1">
      <alignment horizontal="center" vertical="center"/>
      <protection/>
    </xf>
    <xf numFmtId="0" fontId="19" fillId="0" borderId="13" xfId="0" applyFont="1" applyFill="1" applyBorder="1" applyAlignment="1" applyProtection="1">
      <alignment horizontal="justify" vertical="center"/>
      <protection/>
    </xf>
    <xf numFmtId="3" fontId="0" fillId="0" borderId="0" xfId="0" applyNumberFormat="1" applyFont="1" applyFill="1" applyBorder="1" applyAlignment="1" applyProtection="1">
      <alignment horizontal="right" vertical="center"/>
      <protection/>
    </xf>
    <xf numFmtId="0" fontId="19" fillId="0" borderId="1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3" fontId="0" fillId="0" borderId="10" xfId="0" applyNumberFormat="1" applyFont="1" applyFill="1" applyBorder="1" applyAlignment="1" applyProtection="1">
      <alignment horizontal="left" vertical="center"/>
      <protection/>
    </xf>
    <xf numFmtId="3" fontId="0" fillId="0" borderId="0" xfId="0" applyNumberFormat="1" applyFont="1" applyFill="1" applyBorder="1" applyAlignment="1" applyProtection="1">
      <alignment horizontal="left" vertical="center"/>
      <protection/>
    </xf>
    <xf numFmtId="188" fontId="2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 wrapText="1"/>
      <protection/>
    </xf>
    <xf numFmtId="0" fontId="19" fillId="16" borderId="14" xfId="0" applyFont="1" applyFill="1" applyBorder="1" applyAlignment="1" applyProtection="1">
      <alignment horizontal="center" vertical="center"/>
      <protection/>
    </xf>
    <xf numFmtId="0" fontId="19" fillId="16" borderId="15" xfId="0" applyFont="1" applyFill="1" applyBorder="1" applyAlignment="1" applyProtection="1">
      <alignment horizontal="center" vertical="center"/>
      <protection/>
    </xf>
    <xf numFmtId="187" fontId="19" fillId="0" borderId="16" xfId="0" applyNumberFormat="1" applyFont="1" applyFill="1" applyBorder="1" applyAlignment="1" applyProtection="1">
      <alignment horizontal="left" vertical="center"/>
      <protection/>
    </xf>
    <xf numFmtId="187" fontId="19" fillId="0" borderId="17" xfId="5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justify" vertical="center"/>
      <protection/>
    </xf>
    <xf numFmtId="9" fontId="0" fillId="0" borderId="19" xfId="49" applyNumberFormat="1" applyFont="1" applyFill="1" applyBorder="1" applyAlignment="1" applyProtection="1">
      <alignment horizontal="center" vertical="center"/>
      <protection/>
    </xf>
    <xf numFmtId="9" fontId="0" fillId="0" borderId="0" xfId="49" applyNumberFormat="1" applyFont="1" applyFill="1" applyBorder="1" applyAlignment="1" applyProtection="1">
      <alignment horizontal="center" vertical="center"/>
      <protection/>
    </xf>
    <xf numFmtId="3" fontId="0" fillId="0" borderId="0" xfId="0" applyNumberFormat="1" applyFill="1" applyBorder="1" applyAlignment="1" applyProtection="1">
      <alignment vertical="center"/>
      <protection/>
    </xf>
    <xf numFmtId="187" fontId="0" fillId="0" borderId="10" xfId="50" applyNumberFormat="1" applyFont="1" applyFill="1" applyBorder="1" applyAlignment="1">
      <alignment horizontal="right" vertical="center" wrapText="1"/>
    </xf>
    <xf numFmtId="1" fontId="0" fillId="0" borderId="10" xfId="0" applyNumberFormat="1" applyFont="1" applyFill="1" applyBorder="1" applyAlignment="1" applyProtection="1">
      <alignment horizontal="justify" vertical="center" wrapText="1"/>
      <protection/>
    </xf>
    <xf numFmtId="0" fontId="19" fillId="0" borderId="10" xfId="0" applyFont="1" applyBorder="1" applyAlignment="1" applyProtection="1">
      <alignment vertical="center" wrapText="1"/>
      <protection/>
    </xf>
    <xf numFmtId="3" fontId="0" fillId="0" borderId="0" xfId="0" applyNumberFormat="1" applyFont="1" applyFill="1" applyBorder="1" applyAlignment="1">
      <alignment horizontal="justify" vertical="center" wrapText="1"/>
    </xf>
    <xf numFmtId="0" fontId="19" fillId="24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 horizontal="right" vertical="center"/>
      <protection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0" fillId="0" borderId="20" xfId="0" applyFont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19" fillId="0" borderId="22" xfId="0" applyFont="1" applyFill="1" applyBorder="1" applyAlignment="1" applyProtection="1">
      <alignment horizontal="left" vertical="center"/>
      <protection/>
    </xf>
    <xf numFmtId="3" fontId="0" fillId="0" borderId="13" xfId="0" applyNumberFormat="1" applyFont="1" applyFill="1" applyBorder="1" applyAlignment="1" applyProtection="1">
      <alignment horizontal="left" vertical="center"/>
      <protection/>
    </xf>
    <xf numFmtId="3" fontId="19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14" fontId="21" fillId="0" borderId="10" xfId="0" applyNumberFormat="1" applyFont="1" applyBorder="1" applyAlignment="1">
      <alignment vertical="center"/>
    </xf>
    <xf numFmtId="9" fontId="0" fillId="0" borderId="10" xfId="56" applyFont="1" applyBorder="1" applyAlignment="1" applyProtection="1">
      <alignment horizontal="center" vertical="center" wrapText="1"/>
      <protection locked="0"/>
    </xf>
    <xf numFmtId="9" fontId="0" fillId="0" borderId="10" xfId="49" applyNumberFormat="1" applyFont="1" applyBorder="1" applyAlignment="1" applyProtection="1">
      <alignment horizontal="center" vertical="center" wrapText="1"/>
      <protection/>
    </xf>
    <xf numFmtId="9" fontId="19" fillId="0" borderId="10" xfId="56" applyFont="1" applyBorder="1" applyAlignment="1" applyProtection="1">
      <alignment horizontal="center" vertical="center"/>
      <protection locked="0"/>
    </xf>
    <xf numFmtId="9" fontId="0" fillId="0" borderId="23" xfId="50" applyNumberFormat="1" applyFont="1" applyFill="1" applyBorder="1" applyAlignment="1" applyProtection="1">
      <alignment horizontal="center" vertical="center" wrapText="1"/>
      <protection/>
    </xf>
    <xf numFmtId="9" fontId="19" fillId="0" borderId="10" xfId="56" applyFont="1" applyBorder="1" applyAlignment="1" applyProtection="1">
      <alignment horizontal="center" vertical="center"/>
      <protection/>
    </xf>
    <xf numFmtId="14" fontId="0" fillId="0" borderId="10" xfId="0" applyNumberFormat="1" applyFont="1" applyBorder="1" applyAlignment="1" applyProtection="1">
      <alignment horizontal="center" vertical="center"/>
      <protection/>
    </xf>
    <xf numFmtId="14" fontId="0" fillId="0" borderId="22" xfId="0" applyNumberFormat="1" applyFont="1" applyBorder="1" applyAlignment="1" applyProtection="1">
      <alignment vertical="top" wrapText="1"/>
      <protection/>
    </xf>
    <xf numFmtId="14" fontId="0" fillId="0" borderId="24" xfId="0" applyNumberFormat="1" applyFont="1" applyBorder="1" applyAlignment="1" applyProtection="1">
      <alignment vertical="top" wrapText="1"/>
      <protection/>
    </xf>
    <xf numFmtId="14" fontId="0" fillId="0" borderId="0" xfId="0" applyNumberFormat="1" applyFont="1" applyBorder="1" applyAlignment="1" applyProtection="1">
      <alignment vertical="top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9" fontId="0" fillId="0" borderId="10" xfId="56" applyFont="1" applyFill="1" applyBorder="1" applyAlignment="1" applyProtection="1">
      <alignment horizontal="center" vertical="center" wrapText="1"/>
      <protection/>
    </xf>
    <xf numFmtId="3" fontId="19" fillId="24" borderId="0" xfId="0" applyNumberFormat="1" applyFont="1" applyFill="1" applyBorder="1" applyAlignment="1" applyProtection="1">
      <alignment horizontal="right" vertical="center"/>
      <protection/>
    </xf>
    <xf numFmtId="3" fontId="0" fillId="0" borderId="10" xfId="0" applyNumberFormat="1" applyFont="1" applyBorder="1" applyAlignment="1" applyProtection="1">
      <alignment horizontal="center" vertical="center"/>
      <protection locked="0"/>
    </xf>
    <xf numFmtId="49" fontId="0" fillId="0" borderId="22" xfId="49" applyNumberFormat="1" applyFont="1" applyBorder="1" applyAlignment="1" applyProtection="1">
      <alignment horizontal="justify" vertical="top" wrapText="1"/>
      <protection locked="0"/>
    </xf>
    <xf numFmtId="187" fontId="0" fillId="0" borderId="10" xfId="50" applyNumberFormat="1" applyFont="1" applyFill="1" applyBorder="1" applyAlignment="1">
      <alignment horizontal="left" vertical="center" wrapText="1"/>
    </xf>
    <xf numFmtId="0" fontId="0" fillId="0" borderId="25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3" fontId="0" fillId="0" borderId="10" xfId="0" applyNumberFormat="1" applyFont="1" applyFill="1" applyBorder="1" applyAlignment="1" applyProtection="1">
      <alignment horizontal="left" vertical="center"/>
      <protection/>
    </xf>
    <xf numFmtId="9" fontId="0" fillId="0" borderId="10" xfId="56" applyNumberFormat="1" applyFont="1" applyBorder="1" applyAlignment="1" applyProtection="1">
      <alignment horizontal="center" vertical="center" wrapText="1"/>
      <protection locked="0"/>
    </xf>
    <xf numFmtId="2" fontId="0" fillId="0" borderId="10" xfId="56" applyNumberFormat="1" applyFont="1" applyBorder="1" applyAlignment="1" applyProtection="1">
      <alignment horizontal="center" vertical="center" wrapText="1"/>
      <protection locked="0"/>
    </xf>
    <xf numFmtId="2" fontId="0" fillId="0" borderId="10" xfId="49" applyNumberFormat="1" applyFont="1" applyBorder="1" applyAlignment="1" applyProtection="1">
      <alignment horizontal="center" vertical="center" wrapText="1"/>
      <protection locked="0"/>
    </xf>
    <xf numFmtId="49" fontId="0" fillId="0" borderId="10" xfId="49" applyNumberFormat="1" applyFont="1" applyBorder="1" applyAlignment="1" applyProtection="1">
      <alignment vertical="center"/>
      <protection locked="0"/>
    </xf>
    <xf numFmtId="10" fontId="0" fillId="0" borderId="10" xfId="56" applyNumberFormat="1" applyFont="1" applyBorder="1" applyAlignment="1" applyProtection="1">
      <alignment horizontal="center" vertical="center" wrapText="1"/>
      <protection locked="0"/>
    </xf>
    <xf numFmtId="0" fontId="21" fillId="0" borderId="10" xfId="0" applyFont="1" applyBorder="1" applyAlignment="1">
      <alignment horizontal="center" vertical="center"/>
    </xf>
    <xf numFmtId="0" fontId="0" fillId="0" borderId="22" xfId="0" applyBorder="1" applyAlignment="1" applyProtection="1">
      <alignment horizontal="left" vertical="center"/>
      <protection/>
    </xf>
    <xf numFmtId="0" fontId="0" fillId="0" borderId="18" xfId="0" applyBorder="1" applyAlignment="1" applyProtection="1">
      <alignment horizontal="left" vertical="center"/>
      <protection/>
    </xf>
    <xf numFmtId="3" fontId="0" fillId="0" borderId="22" xfId="0" applyNumberFormat="1" applyFont="1" applyFill="1" applyBorder="1" applyAlignment="1" applyProtection="1">
      <alignment horizontal="justify" vertical="center" wrapText="1"/>
      <protection/>
    </xf>
    <xf numFmtId="3" fontId="0" fillId="0" borderId="18" xfId="0" applyNumberFormat="1" applyFont="1" applyFill="1" applyBorder="1" applyAlignment="1" applyProtection="1">
      <alignment horizontal="justify" vertical="center" wrapText="1"/>
      <protection/>
    </xf>
    <xf numFmtId="0" fontId="19" fillId="0" borderId="10" xfId="0" applyFont="1" applyBorder="1" applyAlignment="1" applyProtection="1">
      <alignment horizontal="center" vertical="center" wrapText="1"/>
      <protection/>
    </xf>
    <xf numFmtId="0" fontId="0" fillId="0" borderId="22" xfId="56" applyNumberFormat="1" applyFont="1" applyFill="1" applyBorder="1" applyAlignment="1" applyProtection="1">
      <alignment horizontal="center" vertical="center" wrapText="1"/>
      <protection/>
    </xf>
    <xf numFmtId="0" fontId="0" fillId="0" borderId="18" xfId="56" applyNumberFormat="1" applyFont="1" applyFill="1" applyBorder="1" applyAlignment="1" applyProtection="1">
      <alignment horizontal="center" vertical="center" wrapText="1"/>
      <protection/>
    </xf>
    <xf numFmtId="0" fontId="18" fillId="0" borderId="24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29" fillId="0" borderId="10" xfId="0" applyFont="1" applyBorder="1" applyAlignment="1" applyProtection="1">
      <alignment horizontal="center" vertical="center" wrapText="1"/>
      <protection/>
    </xf>
    <xf numFmtId="0" fontId="0" fillId="0" borderId="22" xfId="0" applyFont="1" applyBorder="1" applyAlignment="1" applyProtection="1">
      <alignment horizontal="justify" vertical="center" wrapText="1"/>
      <protection/>
    </xf>
    <xf numFmtId="0" fontId="0" fillId="0" borderId="24" xfId="0" applyFont="1" applyBorder="1" applyAlignment="1" applyProtection="1">
      <alignment horizontal="justify" vertical="center" wrapText="1"/>
      <protection/>
    </xf>
    <xf numFmtId="0" fontId="19" fillId="16" borderId="26" xfId="0" applyFont="1" applyFill="1" applyBorder="1" applyAlignment="1" applyProtection="1">
      <alignment horizontal="left" vertical="center" wrapText="1"/>
      <protection/>
    </xf>
    <xf numFmtId="0" fontId="19" fillId="16" borderId="27" xfId="0" applyFont="1" applyFill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 applyProtection="1">
      <alignment horizontal="justify" vertical="center" wrapText="1"/>
      <protection/>
    </xf>
    <xf numFmtId="0" fontId="24" fillId="0" borderId="13" xfId="0" applyFont="1" applyFill="1" applyBorder="1" applyAlignment="1" applyProtection="1">
      <alignment horizontal="center" vertical="center" wrapText="1"/>
      <protection/>
    </xf>
    <xf numFmtId="0" fontId="24" fillId="0" borderId="28" xfId="0" applyFont="1" applyFill="1" applyBorder="1" applyAlignment="1" applyProtection="1">
      <alignment horizontal="center" vertical="center" wrapText="1"/>
      <protection/>
    </xf>
    <xf numFmtId="0" fontId="24" fillId="0" borderId="29" xfId="0" applyFont="1" applyFill="1" applyBorder="1" applyAlignment="1" applyProtection="1">
      <alignment horizontal="center" vertical="center" wrapText="1"/>
      <protection/>
    </xf>
    <xf numFmtId="0" fontId="0" fillId="0" borderId="30" xfId="0" applyFont="1" applyFill="1" applyBorder="1" applyAlignment="1" applyProtection="1">
      <alignment horizontal="justify" vertical="center" wrapText="1"/>
      <protection/>
    </xf>
    <xf numFmtId="0" fontId="0" fillId="0" borderId="31" xfId="0" applyFont="1" applyFill="1" applyBorder="1" applyAlignment="1" applyProtection="1">
      <alignment horizontal="justify" vertical="center" wrapText="1"/>
      <protection/>
    </xf>
    <xf numFmtId="0" fontId="0" fillId="0" borderId="20" xfId="0" applyFont="1" applyFill="1" applyBorder="1" applyAlignment="1" applyProtection="1">
      <alignment horizontal="justify" vertical="center" wrapText="1"/>
      <protection/>
    </xf>
    <xf numFmtId="0" fontId="0" fillId="0" borderId="25" xfId="0" applyFont="1" applyFill="1" applyBorder="1" applyAlignment="1" applyProtection="1">
      <alignment horizontal="justify" vertical="center" wrapText="1"/>
      <protection/>
    </xf>
    <xf numFmtId="0" fontId="0" fillId="0" borderId="0" xfId="0" applyFont="1" applyFill="1" applyBorder="1" applyAlignment="1" applyProtection="1">
      <alignment horizontal="justify" vertical="center" wrapText="1"/>
      <protection/>
    </xf>
    <xf numFmtId="0" fontId="0" fillId="0" borderId="21" xfId="0" applyFont="1" applyFill="1" applyBorder="1" applyAlignment="1" applyProtection="1">
      <alignment horizontal="justify" vertical="center" wrapText="1"/>
      <protection/>
    </xf>
    <xf numFmtId="0" fontId="0" fillId="0" borderId="32" xfId="0" applyFont="1" applyFill="1" applyBorder="1" applyAlignment="1" applyProtection="1">
      <alignment horizontal="justify" vertical="center" wrapText="1"/>
      <protection/>
    </xf>
    <xf numFmtId="0" fontId="0" fillId="0" borderId="33" xfId="0" applyFont="1" applyFill="1" applyBorder="1" applyAlignment="1" applyProtection="1">
      <alignment horizontal="justify" vertical="center" wrapText="1"/>
      <protection/>
    </xf>
    <xf numFmtId="0" fontId="0" fillId="0" borderId="34" xfId="0" applyFont="1" applyFill="1" applyBorder="1" applyAlignment="1" applyProtection="1">
      <alignment horizontal="justify" vertical="center" wrapText="1"/>
      <protection/>
    </xf>
    <xf numFmtId="1" fontId="0" fillId="0" borderId="30" xfId="0" applyNumberFormat="1" applyFont="1" applyFill="1" applyBorder="1" applyAlignment="1" applyProtection="1">
      <alignment horizontal="justify" vertical="center" wrapText="1"/>
      <protection/>
    </xf>
    <xf numFmtId="1" fontId="0" fillId="0" borderId="31" xfId="0" applyNumberFormat="1" applyFont="1" applyFill="1" applyBorder="1" applyAlignment="1" applyProtection="1">
      <alignment horizontal="justify" vertical="center" wrapText="1"/>
      <protection/>
    </xf>
    <xf numFmtId="1" fontId="0" fillId="0" borderId="20" xfId="0" applyNumberFormat="1" applyFont="1" applyFill="1" applyBorder="1" applyAlignment="1" applyProtection="1">
      <alignment horizontal="justify" vertical="center" wrapText="1"/>
      <protection/>
    </xf>
    <xf numFmtId="1" fontId="0" fillId="0" borderId="25" xfId="0" applyNumberFormat="1" applyFont="1" applyFill="1" applyBorder="1" applyAlignment="1" applyProtection="1">
      <alignment horizontal="justify" vertical="center" wrapText="1"/>
      <protection/>
    </xf>
    <xf numFmtId="1" fontId="0" fillId="0" borderId="0" xfId="0" applyNumberFormat="1" applyFont="1" applyFill="1" applyBorder="1" applyAlignment="1" applyProtection="1">
      <alignment horizontal="justify" vertical="center" wrapText="1"/>
      <protection/>
    </xf>
    <xf numFmtId="1" fontId="0" fillId="0" borderId="21" xfId="0" applyNumberFormat="1" applyFont="1" applyFill="1" applyBorder="1" applyAlignment="1" applyProtection="1">
      <alignment horizontal="justify" vertical="center" wrapText="1"/>
      <protection/>
    </xf>
    <xf numFmtId="1" fontId="0" fillId="0" borderId="32" xfId="0" applyNumberFormat="1" applyFont="1" applyFill="1" applyBorder="1" applyAlignment="1" applyProtection="1">
      <alignment horizontal="justify" vertical="center" wrapText="1"/>
      <protection/>
    </xf>
    <xf numFmtId="1" fontId="0" fillId="0" borderId="33" xfId="0" applyNumberFormat="1" applyFont="1" applyFill="1" applyBorder="1" applyAlignment="1" applyProtection="1">
      <alignment horizontal="justify" vertical="center" wrapText="1"/>
      <protection/>
    </xf>
    <xf numFmtId="1" fontId="0" fillId="0" borderId="34" xfId="0" applyNumberFormat="1" applyFont="1" applyFill="1" applyBorder="1" applyAlignment="1" applyProtection="1">
      <alignment horizontal="justify" vertical="center" wrapText="1"/>
      <protection/>
    </xf>
    <xf numFmtId="49" fontId="0" fillId="0" borderId="0" xfId="49" applyNumberFormat="1" applyFont="1" applyFill="1" applyBorder="1" applyAlignment="1" applyProtection="1">
      <alignment horizontal="center" vertical="center"/>
      <protection locked="0"/>
    </xf>
    <xf numFmtId="49" fontId="20" fillId="0" borderId="0" xfId="49" applyNumberFormat="1" applyFont="1" applyFill="1" applyBorder="1" applyAlignment="1" applyProtection="1">
      <alignment horizontal="center" vertical="center"/>
      <protection locked="0"/>
    </xf>
    <xf numFmtId="0" fontId="19" fillId="16" borderId="35" xfId="0" applyFont="1" applyFill="1" applyBorder="1" applyAlignment="1" applyProtection="1">
      <alignment horizontal="left" vertical="center" wrapText="1"/>
      <protection/>
    </xf>
    <xf numFmtId="0" fontId="19" fillId="16" borderId="31" xfId="0" applyFont="1" applyFill="1" applyBorder="1" applyAlignment="1" applyProtection="1">
      <alignment horizontal="left" vertical="center" wrapText="1"/>
      <protection/>
    </xf>
    <xf numFmtId="0" fontId="19" fillId="16" borderId="20" xfId="0" applyFont="1" applyFill="1" applyBorder="1" applyAlignment="1" applyProtection="1">
      <alignment horizontal="left" vertical="center" wrapText="1"/>
      <protection/>
    </xf>
    <xf numFmtId="0" fontId="19" fillId="16" borderId="36" xfId="0" applyFont="1" applyFill="1" applyBorder="1" applyAlignment="1" applyProtection="1">
      <alignment horizontal="left" vertical="center" wrapText="1"/>
      <protection/>
    </xf>
    <xf numFmtId="0" fontId="19" fillId="16" borderId="0" xfId="0" applyFont="1" applyFill="1" applyBorder="1" applyAlignment="1" applyProtection="1">
      <alignment horizontal="left" vertical="center" wrapText="1"/>
      <protection/>
    </xf>
    <xf numFmtId="0" fontId="19" fillId="16" borderId="21" xfId="0" applyFont="1" applyFill="1" applyBorder="1" applyAlignment="1" applyProtection="1">
      <alignment horizontal="left" vertical="center" wrapText="1"/>
      <protection/>
    </xf>
    <xf numFmtId="0" fontId="19" fillId="16" borderId="37" xfId="0" applyFont="1" applyFill="1" applyBorder="1" applyAlignment="1" applyProtection="1">
      <alignment horizontal="left" vertical="center" wrapText="1"/>
      <protection/>
    </xf>
    <xf numFmtId="0" fontId="19" fillId="16" borderId="11" xfId="0" applyFont="1" applyFill="1" applyBorder="1" applyAlignment="1" applyProtection="1">
      <alignment horizontal="left" vertical="center" wrapText="1"/>
      <protection/>
    </xf>
    <xf numFmtId="0" fontId="19" fillId="16" borderId="15" xfId="0" applyFont="1" applyFill="1" applyBorder="1" applyAlignment="1" applyProtection="1">
      <alignment horizontal="left" vertical="center" wrapText="1"/>
      <protection/>
    </xf>
    <xf numFmtId="0" fontId="19" fillId="0" borderId="10" xfId="0" applyFont="1" applyBorder="1" applyAlignment="1" applyProtection="1">
      <alignment horizontal="center" vertical="center"/>
      <protection/>
    </xf>
    <xf numFmtId="0" fontId="22" fillId="0" borderId="10" xfId="0" applyFont="1" applyFill="1" applyBorder="1" applyAlignment="1" applyProtection="1">
      <alignment horizontal="center" vertical="center" wrapText="1"/>
      <protection locked="0"/>
    </xf>
    <xf numFmtId="0" fontId="22" fillId="0" borderId="10" xfId="0" applyFont="1" applyFill="1" applyBorder="1" applyAlignment="1" applyProtection="1">
      <alignment horizontal="center" vertical="center"/>
      <protection locked="0"/>
    </xf>
    <xf numFmtId="0" fontId="22" fillId="0" borderId="10" xfId="0" applyFont="1" applyBorder="1" applyAlignment="1" applyProtection="1">
      <alignment horizontal="center" vertical="center"/>
      <protection locked="0"/>
    </xf>
    <xf numFmtId="0" fontId="22" fillId="25" borderId="10" xfId="0" applyFont="1" applyFill="1" applyBorder="1" applyAlignment="1" applyProtection="1">
      <alignment horizontal="center" vertical="center"/>
      <protection locked="0"/>
    </xf>
    <xf numFmtId="0" fontId="22" fillId="0" borderId="22" xfId="0" applyFont="1" applyFill="1" applyBorder="1" applyAlignment="1" applyProtection="1">
      <alignment horizontal="center" vertical="center"/>
      <protection locked="0"/>
    </xf>
    <xf numFmtId="0" fontId="22" fillId="0" borderId="24" xfId="0" applyFont="1" applyFill="1" applyBorder="1" applyAlignment="1" applyProtection="1">
      <alignment horizontal="center" vertical="center"/>
      <protection locked="0"/>
    </xf>
    <xf numFmtId="0" fontId="22" fillId="0" borderId="18" xfId="0" applyFont="1" applyFill="1" applyBorder="1" applyAlignment="1" applyProtection="1">
      <alignment horizontal="center" vertical="center"/>
      <protection locked="0"/>
    </xf>
    <xf numFmtId="49" fontId="19" fillId="0" borderId="10" xfId="49" applyNumberFormat="1" applyFont="1" applyBorder="1" applyAlignment="1" applyProtection="1">
      <alignment horizontal="center" vertical="center" wrapText="1"/>
      <protection locked="0"/>
    </xf>
    <xf numFmtId="0" fontId="19" fillId="0" borderId="13" xfId="0" applyFont="1" applyBorder="1" applyAlignment="1" applyProtection="1">
      <alignment horizontal="center" vertical="center" wrapText="1"/>
      <protection/>
    </xf>
    <xf numFmtId="0" fontId="19" fillId="0" borderId="28" xfId="0" applyFont="1" applyBorder="1" applyAlignment="1" applyProtection="1">
      <alignment horizontal="center" vertical="center" wrapText="1"/>
      <protection/>
    </xf>
    <xf numFmtId="0" fontId="19" fillId="0" borderId="29" xfId="0" applyFont="1" applyBorder="1" applyAlignment="1" applyProtection="1">
      <alignment horizontal="center" vertical="center" wrapText="1"/>
      <protection/>
    </xf>
    <xf numFmtId="0" fontId="19" fillId="0" borderId="10" xfId="0" applyFont="1" applyBorder="1" applyAlignment="1" applyProtection="1">
      <alignment horizontal="center" vertical="center" wrapText="1"/>
      <protection locked="0"/>
    </xf>
    <xf numFmtId="49" fontId="19" fillId="0" borderId="10" xfId="49" applyNumberFormat="1" applyFont="1" applyBorder="1" applyAlignment="1" applyProtection="1">
      <alignment horizontal="center" vertical="center" wrapText="1"/>
      <protection/>
    </xf>
    <xf numFmtId="49" fontId="23" fillId="0" borderId="10" xfId="49" applyNumberFormat="1" applyFont="1" applyBorder="1" applyAlignment="1" applyProtection="1">
      <alignment horizontal="center" vertical="center" wrapText="1"/>
      <protection locked="0"/>
    </xf>
    <xf numFmtId="49" fontId="23" fillId="0" borderId="28" xfId="49" applyNumberFormat="1" applyFont="1" applyBorder="1" applyAlignment="1" applyProtection="1">
      <alignment horizontal="center" vertical="center" wrapText="1"/>
      <protection locked="0"/>
    </xf>
    <xf numFmtId="1" fontId="19" fillId="0" borderId="38" xfId="49" applyNumberFormat="1" applyFont="1" applyBorder="1" applyAlignment="1" applyProtection="1">
      <alignment horizontal="right" vertical="center"/>
      <protection/>
    </xf>
    <xf numFmtId="1" fontId="19" fillId="0" borderId="39" xfId="49" applyNumberFormat="1" applyFont="1" applyBorder="1" applyAlignment="1" applyProtection="1">
      <alignment horizontal="right" vertical="center"/>
      <protection/>
    </xf>
    <xf numFmtId="0" fontId="19" fillId="0" borderId="0" xfId="0" applyFont="1" applyBorder="1" applyAlignment="1" applyProtection="1">
      <alignment horizontal="right" vertical="center"/>
      <protection/>
    </xf>
    <xf numFmtId="0" fontId="21" fillId="0" borderId="22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49" fontId="19" fillId="0" borderId="28" xfId="49" applyNumberFormat="1" applyFont="1" applyBorder="1" applyAlignment="1" applyProtection="1">
      <alignment horizontal="center" vertical="center" wrapText="1"/>
      <protection locked="0"/>
    </xf>
    <xf numFmtId="0" fontId="0" fillId="0" borderId="10" xfId="49" applyNumberFormat="1" applyFont="1" applyFill="1" applyBorder="1" applyAlignment="1" applyProtection="1">
      <alignment horizontal="center" vertical="center"/>
      <protection locked="0"/>
    </xf>
    <xf numFmtId="0" fontId="29" fillId="0" borderId="10" xfId="49" applyNumberFormat="1" applyFont="1" applyBorder="1" applyAlignment="1" applyProtection="1">
      <alignment horizontal="center" vertical="center" wrapText="1"/>
      <protection/>
    </xf>
    <xf numFmtId="9" fontId="0" fillId="0" borderId="22" xfId="56" applyNumberFormat="1" applyFont="1" applyFill="1" applyBorder="1" applyAlignment="1" applyProtection="1">
      <alignment horizontal="center" vertical="center" wrapText="1"/>
      <protection/>
    </xf>
    <xf numFmtId="0" fontId="19" fillId="0" borderId="30" xfId="0" applyFont="1" applyBorder="1" applyAlignment="1" applyProtection="1">
      <alignment horizontal="center" vertical="center"/>
      <protection/>
    </xf>
    <xf numFmtId="0" fontId="19" fillId="0" borderId="21" xfId="0" applyFont="1" applyBorder="1" applyAlignment="1" applyProtection="1">
      <alignment horizontal="center" vertical="center"/>
      <protection/>
    </xf>
    <xf numFmtId="0" fontId="19" fillId="0" borderId="25" xfId="0" applyFont="1" applyBorder="1" applyAlignment="1" applyProtection="1">
      <alignment horizontal="center" vertical="center"/>
      <protection/>
    </xf>
    <xf numFmtId="0" fontId="19" fillId="0" borderId="32" xfId="0" applyFont="1" applyBorder="1" applyAlignment="1" applyProtection="1">
      <alignment horizontal="center" vertical="center"/>
      <protection/>
    </xf>
    <xf numFmtId="0" fontId="19" fillId="0" borderId="34" xfId="0" applyFont="1" applyBorder="1" applyAlignment="1" applyProtection="1">
      <alignment horizontal="center" vertical="center"/>
      <protection/>
    </xf>
    <xf numFmtId="49" fontId="30" fillId="0" borderId="0" xfId="49" applyNumberFormat="1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19" fillId="0" borderId="30" xfId="0" applyFont="1" applyFill="1" applyBorder="1" applyAlignment="1" applyProtection="1">
      <alignment horizontal="center" vertical="center" wrapText="1"/>
      <protection/>
    </xf>
    <xf numFmtId="0" fontId="19" fillId="0" borderId="20" xfId="0" applyFont="1" applyFill="1" applyBorder="1" applyAlignment="1" applyProtection="1">
      <alignment horizontal="center" vertical="center" wrapText="1"/>
      <protection/>
    </xf>
    <xf numFmtId="0" fontId="19" fillId="0" borderId="25" xfId="0" applyFont="1" applyFill="1" applyBorder="1" applyAlignment="1" applyProtection="1">
      <alignment horizontal="center" vertical="center" wrapText="1"/>
      <protection/>
    </xf>
    <xf numFmtId="0" fontId="19" fillId="0" borderId="21" xfId="0" applyFont="1" applyFill="1" applyBorder="1" applyAlignment="1" applyProtection="1">
      <alignment horizontal="center" vertical="center" wrapText="1"/>
      <protection/>
    </xf>
    <xf numFmtId="0" fontId="19" fillId="0" borderId="32" xfId="0" applyFont="1" applyFill="1" applyBorder="1" applyAlignment="1" applyProtection="1">
      <alignment horizontal="center" vertical="center" wrapText="1"/>
      <protection/>
    </xf>
    <xf numFmtId="0" fontId="19" fillId="0" borderId="34" xfId="0" applyFont="1" applyFill="1" applyBorder="1" applyAlignment="1" applyProtection="1">
      <alignment horizontal="center" vertical="center" wrapText="1"/>
      <protection/>
    </xf>
    <xf numFmtId="14" fontId="21" fillId="0" borderId="22" xfId="0" applyNumberFormat="1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195" fontId="0" fillId="0" borderId="10" xfId="56" applyNumberFormat="1" applyFont="1" applyBorder="1" applyAlignment="1" applyProtection="1">
      <alignment horizontal="center" vertical="center" wrapText="1"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_FORMATO POA" xfId="49"/>
    <cellStyle name="Millares_Libro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209550</xdr:colOff>
      <xdr:row>0</xdr:row>
      <xdr:rowOff>47625</xdr:rowOff>
    </xdr:from>
    <xdr:to>
      <xdr:col>2</xdr:col>
      <xdr:colOff>542925</xdr:colOff>
      <xdr:row>3</xdr:row>
      <xdr:rowOff>209550</xdr:rowOff>
    </xdr:to>
    <xdr:pic>
      <xdr:nvPicPr>
        <xdr:cNvPr id="1" name="1 Imagen" descr="LOGO DOCUMENT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47625"/>
          <a:ext cx="143827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ad\planes%20operativos\USUARIO%20SEVEN\Downloads\FEV-16%20Gestion%20int.%20Residuos%20solid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ad\planes%20operativos\USUARIO%20SEVEN\Downloads\FEV-16%20Educaci&#243;n%20ambienta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ad\planes%20operativos\USUARIO%20SEVEN\Downloads\FEV-16%20CIDEAS,%20PRAES%20Y%20PROCED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A H.A."/>
      <sheetName val="POA H.B."/>
      <sheetName val="POA H.C. "/>
      <sheetName val="POA H.D."/>
    </sheetNames>
    <sheetDataSet>
      <sheetData sheetId="0">
        <row r="24">
          <cell r="G24" t="str">
            <v>LUZ DEYANIRA GONZALEZ CASTILLO</v>
          </cell>
        </row>
        <row r="25">
          <cell r="G25" t="str">
            <v>Subdirectora de Planeación y Sistemas de Información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A H.A."/>
      <sheetName val="POA H.B."/>
      <sheetName val="POA H.C. "/>
      <sheetName val="POA H.D."/>
    </sheetNames>
    <sheetDataSet>
      <sheetData sheetId="0">
        <row r="6">
          <cell r="D6" t="str">
            <v>FORTALECIMIENTO DEL SINA PARA LA GESTIÓN AMBIENTAL</v>
          </cell>
        </row>
        <row r="7">
          <cell r="D7" t="str">
            <v>Comunicación, Educación y Participación.</v>
          </cell>
        </row>
        <row r="8">
          <cell r="D8" t="str">
            <v> Formación de una Cultura Para la Sostenibilidad Ambiental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OA H.A."/>
      <sheetName val="POA H.B."/>
      <sheetName val="POA H.C. "/>
      <sheetName val="POA H.D."/>
    </sheetNames>
    <sheetDataSet>
      <sheetData sheetId="0">
        <row r="9">
          <cell r="D9" t="str">
            <v>Asistencia técnica a CIDEAS, PRAES Y PROCEDAS</v>
          </cell>
        </row>
        <row r="14">
          <cell r="B14" t="str">
            <v>Fortalecimiento organizativo y operativo de los CIDEAS Municipales</v>
          </cell>
          <cell r="J14" t="str">
            <v>Porcentaje de CIDEAS  Municipales asesorados y apoyados / Porecntaje de CIDEAS Municipales programados</v>
          </cell>
        </row>
        <row r="15">
          <cell r="B15" t="str">
            <v>Acompañar procesos de educación no formal en la formulación y educación de PROCEDAS</v>
          </cell>
          <cell r="F15" t="str">
            <v>Acompañar procesos de educación no formal en la formulación y educación de PROCEDAS</v>
          </cell>
          <cell r="J15" t="str">
            <v>Número de PROCEDAS promovidos/ Número de PROCEDAS programados.</v>
          </cell>
        </row>
        <row r="16">
          <cell r="B16" t="str">
            <v>Apoyo a la educación formal en la formulación y ejecución de los PRAES</v>
          </cell>
          <cell r="F16" t="str">
            <v>Apoyo a la educación formal en la formulación y ejecución de los PRAES</v>
          </cell>
          <cell r="J16" t="str">
            <v>Número de proyectos de educación ambiental promovidos / Numero de proyectos de educación ambiental programados.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1"/>
  <sheetViews>
    <sheetView showGridLines="0" tabSelected="1" zoomScale="70" zoomScaleNormal="70" zoomScaleSheetLayoutView="80" zoomScalePageLayoutView="0" workbookViewId="0" topLeftCell="M23">
      <selection activeCell="X28" sqref="X28"/>
    </sheetView>
  </sheetViews>
  <sheetFormatPr defaultColWidth="11.421875" defaultRowHeight="12.75"/>
  <cols>
    <col min="1" max="1" width="8.421875" style="1" customWidth="1"/>
    <col min="2" max="2" width="16.57421875" style="1" customWidth="1"/>
    <col min="3" max="4" width="13.140625" style="1" customWidth="1"/>
    <col min="5" max="5" width="12.7109375" style="1" customWidth="1"/>
    <col min="6" max="6" width="15.8515625" style="1" customWidth="1"/>
    <col min="7" max="7" width="10.00390625" style="1" hidden="1" customWidth="1"/>
    <col min="8" max="8" width="11.57421875" style="10" hidden="1" customWidth="1"/>
    <col min="9" max="9" width="50.00390625" style="10" customWidth="1"/>
    <col min="10" max="10" width="25.140625" style="1" customWidth="1"/>
    <col min="11" max="11" width="21.57421875" style="1" customWidth="1"/>
    <col min="12" max="12" width="28.28125" style="1" customWidth="1"/>
    <col min="13" max="13" width="15.7109375" style="1" customWidth="1"/>
    <col min="14" max="14" width="16.57421875" style="1" customWidth="1"/>
    <col min="15" max="18" width="19.00390625" style="11" customWidth="1"/>
    <col min="19" max="19" width="20.7109375" style="11" customWidth="1"/>
    <col min="20" max="20" width="20.8515625" style="1" customWidth="1"/>
    <col min="21" max="21" width="20.28125" style="1" customWidth="1"/>
    <col min="22" max="22" width="18.57421875" style="1" customWidth="1"/>
    <col min="23" max="23" width="20.8515625" style="1" customWidth="1"/>
    <col min="24" max="24" width="83.140625" style="1" customWidth="1"/>
    <col min="25" max="25" width="57.57421875" style="1" customWidth="1"/>
    <col min="26" max="16384" width="11.421875" style="1" customWidth="1"/>
  </cols>
  <sheetData>
    <row r="1" spans="1:24" ht="60" customHeight="1">
      <c r="A1" s="132"/>
      <c r="B1" s="132"/>
      <c r="C1" s="132"/>
      <c r="D1" s="134" t="s">
        <v>18</v>
      </c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1" t="s">
        <v>45</v>
      </c>
      <c r="V1" s="131"/>
      <c r="W1" s="131"/>
      <c r="X1" s="131"/>
    </row>
    <row r="2" spans="1:24" ht="21.75" customHeight="1">
      <c r="A2" s="132"/>
      <c r="B2" s="132"/>
      <c r="C2" s="132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2" t="s">
        <v>19</v>
      </c>
      <c r="V2" s="132"/>
      <c r="W2" s="132"/>
      <c r="X2" s="132"/>
    </row>
    <row r="3" spans="1:24" ht="19.5" customHeight="1">
      <c r="A3" s="132"/>
      <c r="B3" s="132"/>
      <c r="C3" s="132"/>
      <c r="D3" s="134" t="s">
        <v>20</v>
      </c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5" t="s">
        <v>22</v>
      </c>
      <c r="V3" s="136"/>
      <c r="W3" s="137"/>
      <c r="X3" s="2" t="s">
        <v>23</v>
      </c>
    </row>
    <row r="4" spans="1:24" ht="19.5" customHeight="1">
      <c r="A4" s="132"/>
      <c r="B4" s="132"/>
      <c r="C4" s="132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5" t="s">
        <v>63</v>
      </c>
      <c r="V4" s="136"/>
      <c r="W4" s="137"/>
      <c r="X4" s="3">
        <v>43003</v>
      </c>
    </row>
    <row r="5" spans="1:24" ht="31.5" customHeight="1">
      <c r="A5" s="133" t="s">
        <v>21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</row>
    <row r="6" spans="1:24" ht="20.2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1:24" ht="20.25" customHeight="1">
      <c r="K7" s="15"/>
      <c r="L7" s="15"/>
      <c r="M7" s="15"/>
      <c r="N7" s="15"/>
      <c r="O7" s="4"/>
      <c r="P7" s="4"/>
      <c r="Q7" s="4"/>
      <c r="R7" s="4"/>
      <c r="S7" s="4"/>
      <c r="T7" s="4"/>
      <c r="U7" s="4"/>
      <c r="V7" s="4"/>
      <c r="W7" s="4"/>
      <c r="X7" s="4"/>
    </row>
    <row r="8" spans="11:23" ht="16.5" customHeight="1">
      <c r="K8" s="17"/>
      <c r="L8" s="17"/>
      <c r="M8" s="17"/>
      <c r="N8" s="17"/>
      <c r="O8" s="5"/>
      <c r="P8" s="5"/>
      <c r="Q8" s="5"/>
      <c r="R8" s="5"/>
      <c r="S8" s="5"/>
      <c r="T8" s="5"/>
      <c r="U8" s="5"/>
      <c r="V8" s="5"/>
      <c r="W8" s="5"/>
    </row>
    <row r="9" spans="11:23" ht="13.5" customHeight="1">
      <c r="K9" s="17"/>
      <c r="L9" s="17"/>
      <c r="M9" s="17"/>
      <c r="N9" s="17"/>
      <c r="O9" s="5"/>
      <c r="P9" s="5"/>
      <c r="Q9" s="5"/>
      <c r="R9" s="5"/>
      <c r="S9" s="5"/>
      <c r="T9" s="5"/>
      <c r="U9" s="5"/>
      <c r="V9" s="5"/>
      <c r="W9" s="5"/>
    </row>
    <row r="10" spans="1:23" ht="9" customHeight="1" thickBot="1">
      <c r="A10" s="19"/>
      <c r="B10" s="20"/>
      <c r="C10" s="20"/>
      <c r="D10" s="22"/>
      <c r="E10" s="22"/>
      <c r="F10" s="22"/>
      <c r="G10" s="22"/>
      <c r="H10" s="21"/>
      <c r="I10" s="21"/>
      <c r="J10" s="22"/>
      <c r="K10" s="22"/>
      <c r="L10" s="22"/>
      <c r="M10" s="22"/>
      <c r="N10" s="22"/>
      <c r="O10" s="7"/>
      <c r="P10" s="7"/>
      <c r="Q10" s="7"/>
      <c r="R10" s="7"/>
      <c r="S10" s="7"/>
      <c r="T10" s="6"/>
      <c r="U10" s="6"/>
      <c r="V10" s="6"/>
      <c r="W10" s="6"/>
    </row>
    <row r="11" spans="1:24" ht="36" customHeight="1">
      <c r="A11" s="95" t="s">
        <v>5</v>
      </c>
      <c r="B11" s="96"/>
      <c r="C11" s="96"/>
      <c r="D11" s="97" t="str">
        <f>'[2]POA H.A.'!$D$6</f>
        <v>FORTALECIMIENTO DEL SINA PARA LA GESTIÓN AMBIENTAL</v>
      </c>
      <c r="E11" s="97"/>
      <c r="F11" s="97"/>
      <c r="G11" s="97"/>
      <c r="H11" s="97"/>
      <c r="I11" s="97"/>
      <c r="J11" s="23" t="s">
        <v>2</v>
      </c>
      <c r="K11" s="23" t="s">
        <v>3</v>
      </c>
      <c r="L11" s="47"/>
      <c r="M11" s="164" t="s">
        <v>24</v>
      </c>
      <c r="N11" s="165"/>
      <c r="O11" s="130" t="s">
        <v>57</v>
      </c>
      <c r="P11" s="130"/>
      <c r="Q11" s="130"/>
      <c r="R11" s="130"/>
      <c r="S11" s="98" t="s">
        <v>48</v>
      </c>
      <c r="T11" s="98">
        <v>2018</v>
      </c>
      <c r="U11" s="49"/>
      <c r="V11" s="49"/>
      <c r="W11" s="49"/>
      <c r="X11" s="49"/>
    </row>
    <row r="12" spans="1:24" ht="22.5" customHeight="1">
      <c r="A12" s="121" t="s">
        <v>29</v>
      </c>
      <c r="B12" s="122"/>
      <c r="C12" s="123"/>
      <c r="D12" s="101" t="str">
        <f>'[2]POA H.A.'!$D$7</f>
        <v>Comunicación, Educación y Participación.</v>
      </c>
      <c r="E12" s="102"/>
      <c r="F12" s="102"/>
      <c r="G12" s="102"/>
      <c r="H12" s="102"/>
      <c r="I12" s="103"/>
      <c r="J12" s="24" t="s">
        <v>4</v>
      </c>
      <c r="K12" s="70">
        <v>149477340</v>
      </c>
      <c r="L12" s="25"/>
      <c r="M12" s="166"/>
      <c r="N12" s="167"/>
      <c r="O12" s="16" t="s">
        <v>64</v>
      </c>
      <c r="P12" s="16" t="s">
        <v>60</v>
      </c>
      <c r="Q12" s="16" t="s">
        <v>61</v>
      </c>
      <c r="R12" s="16" t="s">
        <v>0</v>
      </c>
      <c r="S12" s="99"/>
      <c r="T12" s="99"/>
      <c r="U12" s="8"/>
      <c r="V12" s="8"/>
      <c r="W12" s="8"/>
      <c r="X12" s="8"/>
    </row>
    <row r="13" spans="1:24" ht="23.25" customHeight="1">
      <c r="A13" s="124"/>
      <c r="B13" s="125"/>
      <c r="C13" s="126"/>
      <c r="D13" s="104"/>
      <c r="E13" s="105"/>
      <c r="F13" s="105"/>
      <c r="G13" s="105"/>
      <c r="H13" s="105"/>
      <c r="I13" s="106"/>
      <c r="J13" s="26" t="s">
        <v>6</v>
      </c>
      <c r="K13" s="76">
        <v>6294294</v>
      </c>
      <c r="L13" s="25"/>
      <c r="M13" s="168"/>
      <c r="N13" s="169"/>
      <c r="O13" s="80"/>
      <c r="P13" s="18" t="s">
        <v>49</v>
      </c>
      <c r="Q13" s="18"/>
      <c r="R13" s="18"/>
      <c r="S13" s="100"/>
      <c r="T13" s="100"/>
      <c r="U13" s="8"/>
      <c r="V13" s="8"/>
      <c r="W13" s="8"/>
      <c r="X13" s="8"/>
    </row>
    <row r="14" spans="1:24" ht="15.75" customHeight="1" thickBot="1">
      <c r="A14" s="127"/>
      <c r="B14" s="128"/>
      <c r="C14" s="129"/>
      <c r="D14" s="107"/>
      <c r="E14" s="108"/>
      <c r="F14" s="108"/>
      <c r="G14" s="108"/>
      <c r="H14" s="108"/>
      <c r="I14" s="109"/>
      <c r="J14" s="26" t="s">
        <v>8</v>
      </c>
      <c r="K14" s="28" t="s">
        <v>7</v>
      </c>
      <c r="L14" s="29"/>
      <c r="M14" s="27"/>
      <c r="N14" s="30"/>
      <c r="O14" s="120"/>
      <c r="P14" s="120"/>
      <c r="Q14" s="120"/>
      <c r="R14" s="120"/>
      <c r="S14" s="120"/>
      <c r="T14" s="120"/>
      <c r="U14" s="120"/>
      <c r="V14" s="120"/>
      <c r="W14" s="120"/>
      <c r="X14" s="120"/>
    </row>
    <row r="15" spans="1:24" ht="15.75" customHeight="1">
      <c r="A15" s="121" t="s">
        <v>50</v>
      </c>
      <c r="B15" s="122"/>
      <c r="C15" s="123"/>
      <c r="D15" s="101" t="str">
        <f>'[2]POA H.A.'!$D$8</f>
        <v> Formación de una Cultura Para la Sostenibilidad Ambiental</v>
      </c>
      <c r="E15" s="102"/>
      <c r="F15" s="102"/>
      <c r="G15" s="102"/>
      <c r="H15" s="102"/>
      <c r="I15" s="103"/>
      <c r="J15" s="26" t="s">
        <v>9</v>
      </c>
      <c r="K15" s="28" t="s">
        <v>7</v>
      </c>
      <c r="L15" s="29"/>
      <c r="M15" s="27"/>
      <c r="N15" s="30"/>
      <c r="O15" s="8"/>
      <c r="P15" s="8"/>
      <c r="Q15" s="8"/>
      <c r="R15" s="8"/>
      <c r="S15" s="8"/>
      <c r="T15" s="8"/>
      <c r="U15" s="8"/>
      <c r="V15" s="8"/>
      <c r="W15" s="8"/>
      <c r="X15" s="8"/>
    </row>
    <row r="16" spans="1:24" ht="15.75" customHeight="1">
      <c r="A16" s="124"/>
      <c r="B16" s="125"/>
      <c r="C16" s="126"/>
      <c r="D16" s="104"/>
      <c r="E16" s="105"/>
      <c r="F16" s="105"/>
      <c r="G16" s="105"/>
      <c r="H16" s="105"/>
      <c r="I16" s="106"/>
      <c r="J16" s="26" t="s">
        <v>10</v>
      </c>
      <c r="K16" s="28" t="s">
        <v>7</v>
      </c>
      <c r="L16" s="29"/>
      <c r="M16" s="27"/>
      <c r="N16" s="30"/>
      <c r="O16" s="8"/>
      <c r="P16" s="8"/>
      <c r="Q16" s="8"/>
      <c r="R16" s="8"/>
      <c r="S16" s="8"/>
      <c r="T16" s="8"/>
      <c r="U16" s="8"/>
      <c r="V16" s="8"/>
      <c r="W16" s="8"/>
      <c r="X16" s="8"/>
    </row>
    <row r="17" spans="1:24" ht="15.75" customHeight="1" thickBot="1">
      <c r="A17" s="127"/>
      <c r="B17" s="128"/>
      <c r="C17" s="129"/>
      <c r="D17" s="107"/>
      <c r="E17" s="108"/>
      <c r="F17" s="108"/>
      <c r="G17" s="108"/>
      <c r="H17" s="108"/>
      <c r="I17" s="109"/>
      <c r="J17" s="26" t="s">
        <v>31</v>
      </c>
      <c r="K17" s="28" t="s">
        <v>7</v>
      </c>
      <c r="L17" s="29"/>
      <c r="M17" s="27"/>
      <c r="N17" s="30"/>
      <c r="O17" s="8"/>
      <c r="P17" s="8"/>
      <c r="Q17" s="8"/>
      <c r="R17" s="8"/>
      <c r="S17" s="8"/>
      <c r="T17" s="8"/>
      <c r="U17" s="8"/>
      <c r="V17" s="8"/>
      <c r="W17" s="8"/>
      <c r="X17" s="8"/>
    </row>
    <row r="18" spans="1:24" ht="15.75" customHeight="1">
      <c r="A18" s="121" t="s">
        <v>51</v>
      </c>
      <c r="B18" s="122"/>
      <c r="C18" s="123"/>
      <c r="D18" s="110" t="str">
        <f>'[3]POA H.A.'!$D$9</f>
        <v>Asistencia técnica a CIDEAS, PRAES Y PROCEDAS</v>
      </c>
      <c r="E18" s="111"/>
      <c r="F18" s="111"/>
      <c r="G18" s="111"/>
      <c r="H18" s="111"/>
      <c r="I18" s="112"/>
      <c r="J18" s="26" t="s">
        <v>32</v>
      </c>
      <c r="K18" s="28" t="s">
        <v>7</v>
      </c>
      <c r="L18" s="29"/>
      <c r="M18" s="27"/>
      <c r="N18" s="30"/>
      <c r="O18" s="8"/>
      <c r="P18" s="8"/>
      <c r="Q18" s="8"/>
      <c r="R18" s="8"/>
      <c r="S18" s="8"/>
      <c r="T18" s="8"/>
      <c r="U18" s="8"/>
      <c r="V18" s="8"/>
      <c r="W18" s="8"/>
      <c r="X18" s="8"/>
    </row>
    <row r="19" spans="1:24" ht="15.75" customHeight="1">
      <c r="A19" s="124"/>
      <c r="B19" s="125"/>
      <c r="C19" s="126"/>
      <c r="D19" s="113"/>
      <c r="E19" s="114"/>
      <c r="F19" s="114"/>
      <c r="G19" s="114"/>
      <c r="H19" s="114"/>
      <c r="I19" s="115"/>
      <c r="J19" s="26" t="s">
        <v>33</v>
      </c>
      <c r="K19" s="28" t="s">
        <v>7</v>
      </c>
      <c r="L19" s="29"/>
      <c r="M19" s="27"/>
      <c r="N19" s="30"/>
      <c r="O19" s="8"/>
      <c r="P19" s="8"/>
      <c r="Q19" s="8"/>
      <c r="R19" s="8"/>
      <c r="S19" s="8"/>
      <c r="T19" s="8"/>
      <c r="U19" s="8"/>
      <c r="V19" s="8"/>
      <c r="W19" s="8"/>
      <c r="X19" s="8"/>
    </row>
    <row r="20" spans="1:24" ht="15.75" customHeight="1" thickBot="1">
      <c r="A20" s="127"/>
      <c r="B20" s="128"/>
      <c r="C20" s="129"/>
      <c r="D20" s="116"/>
      <c r="E20" s="117"/>
      <c r="F20" s="117"/>
      <c r="G20" s="117"/>
      <c r="H20" s="117"/>
      <c r="I20" s="118"/>
      <c r="J20" s="26" t="s">
        <v>34</v>
      </c>
      <c r="K20" s="28" t="s">
        <v>7</v>
      </c>
      <c r="L20" s="29"/>
      <c r="M20" s="27"/>
      <c r="N20" s="30"/>
      <c r="O20" s="8"/>
      <c r="P20" s="8"/>
      <c r="Q20" s="8"/>
      <c r="R20" s="8"/>
      <c r="S20" s="8"/>
      <c r="T20" s="8"/>
      <c r="U20" s="8"/>
      <c r="V20" s="8"/>
      <c r="W20" s="8"/>
      <c r="X20" s="8"/>
    </row>
    <row r="21" spans="1:24" ht="15.75" customHeight="1">
      <c r="A21" s="121" t="s">
        <v>30</v>
      </c>
      <c r="B21" s="122"/>
      <c r="C21" s="123"/>
      <c r="D21" s="110" t="s">
        <v>62</v>
      </c>
      <c r="E21" s="111"/>
      <c r="F21" s="111"/>
      <c r="G21" s="111"/>
      <c r="H21" s="111"/>
      <c r="I21" s="112"/>
      <c r="J21" s="26" t="s">
        <v>35</v>
      </c>
      <c r="K21" s="28" t="s">
        <v>7</v>
      </c>
      <c r="L21" s="29"/>
      <c r="M21" s="27"/>
      <c r="N21" s="30"/>
      <c r="O21" s="8"/>
      <c r="P21" s="8"/>
      <c r="Q21" s="8"/>
      <c r="R21" s="8"/>
      <c r="S21" s="8"/>
      <c r="T21" s="8"/>
      <c r="U21" s="8"/>
      <c r="V21" s="8"/>
      <c r="W21" s="8"/>
      <c r="X21" s="8"/>
    </row>
    <row r="22" spans="1:25" ht="15.75" customHeight="1">
      <c r="A22" s="124"/>
      <c r="B22" s="125"/>
      <c r="C22" s="126"/>
      <c r="D22" s="113"/>
      <c r="E22" s="114"/>
      <c r="F22" s="114"/>
      <c r="G22" s="114"/>
      <c r="H22" s="114"/>
      <c r="I22" s="115"/>
      <c r="J22" s="26" t="s">
        <v>36</v>
      </c>
      <c r="K22" s="53"/>
      <c r="L22" s="29"/>
      <c r="M22" s="27"/>
      <c r="N22" s="30"/>
      <c r="O22" s="8"/>
      <c r="P22" s="8"/>
      <c r="Q22" s="8"/>
      <c r="R22" s="8"/>
      <c r="S22" s="8"/>
      <c r="T22" s="8"/>
      <c r="U22" s="8"/>
      <c r="V22" s="8"/>
      <c r="W22" s="8"/>
      <c r="X22" s="8"/>
      <c r="Y22" s="14"/>
    </row>
    <row r="23" spans="1:25" ht="15.75" customHeight="1">
      <c r="A23" s="124"/>
      <c r="B23" s="125"/>
      <c r="C23" s="126"/>
      <c r="D23" s="113"/>
      <c r="E23" s="114"/>
      <c r="F23" s="114"/>
      <c r="G23" s="114"/>
      <c r="H23" s="114"/>
      <c r="I23" s="115"/>
      <c r="J23" s="52" t="s">
        <v>39</v>
      </c>
      <c r="K23" s="54">
        <f>SUM(K12:K22)</f>
        <v>155771634</v>
      </c>
      <c r="L23" s="70"/>
      <c r="M23" s="27"/>
      <c r="N23" s="30"/>
      <c r="O23" s="119"/>
      <c r="P23" s="119"/>
      <c r="Q23" s="161"/>
      <c r="R23" s="161"/>
      <c r="S23" s="8"/>
      <c r="T23" s="8"/>
      <c r="U23" s="8"/>
      <c r="V23" s="8"/>
      <c r="W23" s="8"/>
      <c r="X23" s="8"/>
      <c r="Y23" s="14"/>
    </row>
    <row r="24" spans="1:25" ht="30.75" customHeight="1">
      <c r="A24" s="130" t="s">
        <v>11</v>
      </c>
      <c r="B24" s="87" t="s">
        <v>43</v>
      </c>
      <c r="C24" s="87"/>
      <c r="D24" s="87"/>
      <c r="E24" s="87"/>
      <c r="F24" s="87"/>
      <c r="G24" s="44"/>
      <c r="H24" s="44"/>
      <c r="I24" s="92" t="s">
        <v>44</v>
      </c>
      <c r="J24" s="156" t="str">
        <f>CONCATENATE("METAS AÑO ",T11," POA")</f>
        <v>METAS AÑO 2018 POA</v>
      </c>
      <c r="K24" s="157"/>
      <c r="L24" s="154" t="str">
        <f>CONCATENATE("METAS AÑO ",T11," P.A.")</f>
        <v>METAS AÑO 2018 P.A.</v>
      </c>
      <c r="M24" s="87" t="s">
        <v>42</v>
      </c>
      <c r="N24" s="87"/>
      <c r="O24" s="153" t="str">
        <f>CONCATENATE("AVANCE METAS POA ",T11)</f>
        <v>AVANCE METAS POA 2018</v>
      </c>
      <c r="P24" s="153"/>
      <c r="Q24" s="153" t="str">
        <f>CONCATENATE("AVANCE METAS PA ",T11)</f>
        <v>AVANCE METAS PA 2018</v>
      </c>
      <c r="R24" s="153"/>
      <c r="S24" s="139" t="s">
        <v>26</v>
      </c>
      <c r="T24" s="142" t="s">
        <v>27</v>
      </c>
      <c r="U24" s="143" t="s">
        <v>28</v>
      </c>
      <c r="V24" s="142" t="s">
        <v>46</v>
      </c>
      <c r="W24" s="143" t="s">
        <v>47</v>
      </c>
      <c r="X24" s="138" t="s">
        <v>40</v>
      </c>
      <c r="Y24" s="162" t="s">
        <v>58</v>
      </c>
    </row>
    <row r="25" spans="1:25" ht="12.75" customHeight="1">
      <c r="A25" s="130"/>
      <c r="B25" s="87"/>
      <c r="C25" s="87"/>
      <c r="D25" s="87"/>
      <c r="E25" s="87"/>
      <c r="F25" s="87"/>
      <c r="G25" s="45"/>
      <c r="H25" s="87" t="s">
        <v>12</v>
      </c>
      <c r="I25" s="92"/>
      <c r="J25" s="158"/>
      <c r="K25" s="157"/>
      <c r="L25" s="154"/>
      <c r="M25" s="87"/>
      <c r="N25" s="87"/>
      <c r="O25" s="144" t="s">
        <v>25</v>
      </c>
      <c r="P25" s="138" t="s">
        <v>17</v>
      </c>
      <c r="Q25" s="145" t="s">
        <v>25</v>
      </c>
      <c r="R25" s="152" t="s">
        <v>17</v>
      </c>
      <c r="S25" s="140"/>
      <c r="T25" s="142"/>
      <c r="U25" s="143"/>
      <c r="V25" s="142"/>
      <c r="W25" s="143"/>
      <c r="X25" s="138"/>
      <c r="Y25" s="163"/>
    </row>
    <row r="26" spans="1:26" ht="30.75" customHeight="1">
      <c r="A26" s="130"/>
      <c r="B26" s="87"/>
      <c r="C26" s="87"/>
      <c r="D26" s="87"/>
      <c r="E26" s="87"/>
      <c r="F26" s="87"/>
      <c r="G26" s="45"/>
      <c r="H26" s="87"/>
      <c r="I26" s="92"/>
      <c r="J26" s="159"/>
      <c r="K26" s="160"/>
      <c r="L26" s="154"/>
      <c r="M26" s="87"/>
      <c r="N26" s="87"/>
      <c r="O26" s="144"/>
      <c r="P26" s="138"/>
      <c r="Q26" s="145"/>
      <c r="R26" s="152"/>
      <c r="S26" s="141"/>
      <c r="T26" s="142"/>
      <c r="U26" s="143"/>
      <c r="V26" s="142"/>
      <c r="W26" s="143"/>
      <c r="X26" s="138"/>
      <c r="Y26" s="163"/>
      <c r="Z26" s="74"/>
    </row>
    <row r="27" spans="1:26" ht="112.5" customHeight="1">
      <c r="A27" s="31">
        <v>1</v>
      </c>
      <c r="B27" s="93" t="str">
        <f>'[3]POA H.A.'!B14</f>
        <v>Fortalecimiento organizativo y operativo de los CIDEAS Municipales</v>
      </c>
      <c r="C27" s="94"/>
      <c r="D27" s="94"/>
      <c r="E27" s="94"/>
      <c r="F27" s="94"/>
      <c r="G27" s="50"/>
      <c r="H27" s="32"/>
      <c r="I27" s="32" t="s">
        <v>59</v>
      </c>
      <c r="J27" s="155">
        <v>1</v>
      </c>
      <c r="K27" s="89"/>
      <c r="L27" s="69">
        <f>J27</f>
        <v>1</v>
      </c>
      <c r="M27" s="85" t="str">
        <f>'[3]POA H.A.'!J14</f>
        <v>Porcentaje de CIDEAS  Municipales asesorados y apoyados / Porecntaje de CIDEAS Municipales programados</v>
      </c>
      <c r="N27" s="86"/>
      <c r="O27" s="59">
        <v>0.7</v>
      </c>
      <c r="P27" s="59">
        <f>O27/J27</f>
        <v>0.7</v>
      </c>
      <c r="Q27" s="77">
        <f>P27</f>
        <v>0.7</v>
      </c>
      <c r="R27" s="59">
        <f>Q27/L27</f>
        <v>0.7</v>
      </c>
      <c r="S27" s="43">
        <v>16762040</v>
      </c>
      <c r="T27" s="43">
        <v>9408064</v>
      </c>
      <c r="U27" s="60">
        <f>T27/S27</f>
        <v>0.5612720170098627</v>
      </c>
      <c r="V27" s="73"/>
      <c r="W27" s="61">
        <f>V27/S27</f>
        <v>0</v>
      </c>
      <c r="X27" s="72" t="s">
        <v>68</v>
      </c>
      <c r="Y27" s="75"/>
      <c r="Z27" s="74"/>
    </row>
    <row r="28" spans="1:25" ht="119.25" customHeight="1">
      <c r="A28" s="31">
        <v>2</v>
      </c>
      <c r="B28" s="93" t="str">
        <f>'[3]POA H.A.'!B15</f>
        <v>Acompañar procesos de educación no formal en la formulación y educación de PROCEDAS</v>
      </c>
      <c r="C28" s="94"/>
      <c r="D28" s="94"/>
      <c r="E28" s="94"/>
      <c r="F28" s="94"/>
      <c r="G28" s="51"/>
      <c r="H28" s="32"/>
      <c r="I28" s="32" t="str">
        <f>'[3]POA H.A.'!F15</f>
        <v>Acompañar procesos de educación no formal en la formulación y educación de PROCEDAS</v>
      </c>
      <c r="J28" s="88">
        <v>6</v>
      </c>
      <c r="K28" s="89"/>
      <c r="L28" s="68">
        <f>J28</f>
        <v>6</v>
      </c>
      <c r="M28" s="85" t="str">
        <f>'[3]POA H.A.'!J15</f>
        <v>Número de PROCEDAS promovidos/ Número de PROCEDAS programados.</v>
      </c>
      <c r="N28" s="86"/>
      <c r="O28" s="79">
        <v>0.5</v>
      </c>
      <c r="P28" s="78">
        <f>O28/J28</f>
        <v>0.08333333333333333</v>
      </c>
      <c r="Q28" s="78">
        <f>P28</f>
        <v>0.08333333333333333</v>
      </c>
      <c r="R28" s="173">
        <f>Q28/L28</f>
        <v>0.013888888888888888</v>
      </c>
      <c r="S28" s="43">
        <f>66357650+6294294</f>
        <v>72651944</v>
      </c>
      <c r="T28" s="43"/>
      <c r="U28" s="60">
        <f>T28/S28</f>
        <v>0</v>
      </c>
      <c r="V28" s="71"/>
      <c r="W28" s="61">
        <f>V28/S28</f>
        <v>0</v>
      </c>
      <c r="X28" s="72" t="s">
        <v>65</v>
      </c>
      <c r="Y28" s="75" t="s">
        <v>66</v>
      </c>
    </row>
    <row r="29" spans="1:25" ht="128.25" customHeight="1" thickBot="1">
      <c r="A29" s="31">
        <v>3</v>
      </c>
      <c r="B29" s="93" t="str">
        <f>'[3]POA H.A.'!B16</f>
        <v>Apoyo a la educación formal en la formulación y ejecución de los PRAES</v>
      </c>
      <c r="C29" s="94"/>
      <c r="D29" s="94"/>
      <c r="E29" s="94"/>
      <c r="F29" s="94"/>
      <c r="G29" s="51"/>
      <c r="H29" s="32"/>
      <c r="I29" s="32" t="str">
        <f>'[3]POA H.A.'!F16</f>
        <v>Apoyo a la educación formal en la formulación y ejecución de los PRAES</v>
      </c>
      <c r="J29" s="88">
        <v>8</v>
      </c>
      <c r="K29" s="89"/>
      <c r="L29" s="68">
        <f>J29</f>
        <v>8</v>
      </c>
      <c r="M29" s="85" t="str">
        <f>'[3]POA H.A.'!J16</f>
        <v>Número de proyectos de educación ambiental promovidos / Numero de proyectos de educación ambiental programados.</v>
      </c>
      <c r="N29" s="86"/>
      <c r="O29" s="79">
        <v>0.5</v>
      </c>
      <c r="P29" s="78">
        <f>O29/J29</f>
        <v>0.0625</v>
      </c>
      <c r="Q29" s="78">
        <f>P29</f>
        <v>0.0625</v>
      </c>
      <c r="R29" s="81">
        <f>Q29/L29</f>
        <v>0.0078125</v>
      </c>
      <c r="S29" s="43">
        <v>66357650</v>
      </c>
      <c r="T29" s="43"/>
      <c r="U29" s="60">
        <f>T29/S29</f>
        <v>0</v>
      </c>
      <c r="V29" s="71"/>
      <c r="W29" s="61">
        <f>V29/S29</f>
        <v>0</v>
      </c>
      <c r="X29" s="9" t="s">
        <v>67</v>
      </c>
      <c r="Y29" s="75" t="s">
        <v>66</v>
      </c>
    </row>
    <row r="30" spans="1:23" s="37" customFormat="1" ht="24.75" customHeight="1" thickBot="1">
      <c r="A30" s="148" t="s">
        <v>1</v>
      </c>
      <c r="B30" s="148"/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33"/>
      <c r="Q30" s="34"/>
      <c r="R30" s="34"/>
      <c r="S30" s="35">
        <f>SUM(S27:S29)</f>
        <v>155771634</v>
      </c>
      <c r="T30" s="36">
        <f>SUM(T27:T29)</f>
        <v>9408064</v>
      </c>
      <c r="U30" s="62">
        <f>T30/S30</f>
        <v>0.06039651609483662</v>
      </c>
      <c r="V30" s="36">
        <f>SUM(V27:V29)</f>
        <v>0</v>
      </c>
      <c r="W30" s="63">
        <f>V30/S30</f>
        <v>0</v>
      </c>
    </row>
    <row r="31" spans="2:21" s="37" customFormat="1" ht="30.75" customHeight="1" thickBot="1">
      <c r="B31" s="83" t="s">
        <v>38</v>
      </c>
      <c r="C31" s="84"/>
      <c r="D31" s="38">
        <v>3</v>
      </c>
      <c r="F31" s="39" t="s">
        <v>37</v>
      </c>
      <c r="G31" s="65">
        <v>42549</v>
      </c>
      <c r="H31" s="66"/>
      <c r="I31" s="64">
        <v>43236</v>
      </c>
      <c r="J31" s="67"/>
      <c r="K31" s="67"/>
      <c r="L31" s="67"/>
      <c r="M31" s="67"/>
      <c r="N31" s="67"/>
      <c r="O31" s="48"/>
      <c r="P31" s="40">
        <f>AVERAGE(P27:P29)</f>
        <v>0.28194444444444444</v>
      </c>
      <c r="Q31" s="41"/>
      <c r="R31" s="40">
        <f>AVERAGE(R27:R29)</f>
        <v>0.2405671296296296</v>
      </c>
      <c r="S31" s="146"/>
      <c r="T31" s="147"/>
      <c r="U31" s="42"/>
    </row>
    <row r="32" spans="20:21" ht="12.75">
      <c r="T32" s="12"/>
      <c r="U32" s="12"/>
    </row>
    <row r="33" spans="20:21" ht="12.75">
      <c r="T33" s="12"/>
      <c r="U33" s="12"/>
    </row>
    <row r="34" spans="1:24" s="14" customFormat="1" ht="21.75" customHeight="1">
      <c r="A34" s="55"/>
      <c r="B34" s="56"/>
      <c r="C34" s="171" t="s">
        <v>41</v>
      </c>
      <c r="D34" s="90"/>
      <c r="E34" s="90"/>
      <c r="F34" s="91"/>
      <c r="G34" s="172" t="s">
        <v>52</v>
      </c>
      <c r="H34" s="172"/>
      <c r="I34" s="172"/>
      <c r="J34" s="172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1:24" s="14" customFormat="1" ht="29.25" customHeight="1">
      <c r="A35" s="82" t="s">
        <v>14</v>
      </c>
      <c r="B35" s="82"/>
      <c r="C35" s="149" t="s">
        <v>55</v>
      </c>
      <c r="D35" s="150"/>
      <c r="E35" s="150"/>
      <c r="F35" s="151"/>
      <c r="G35" s="57" t="s">
        <v>53</v>
      </c>
      <c r="H35" s="57"/>
      <c r="I35" s="149" t="str">
        <f>'[1]POA H.A.'!G24</f>
        <v>LUZ DEYANIRA GONZALEZ CASTILLO</v>
      </c>
      <c r="J35" s="151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1:24" ht="29.25" customHeight="1">
      <c r="A36" s="90" t="s">
        <v>15</v>
      </c>
      <c r="B36" s="91"/>
      <c r="C36" s="149" t="s">
        <v>56</v>
      </c>
      <c r="D36" s="150"/>
      <c r="E36" s="150"/>
      <c r="F36" s="151"/>
      <c r="G36" s="57" t="s">
        <v>54</v>
      </c>
      <c r="H36" s="57"/>
      <c r="I36" s="149" t="str">
        <f>'[1]POA H.A.'!G25</f>
        <v>Subdirectora de Planeación y Sistemas de Información</v>
      </c>
      <c r="J36" s="151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1:24" ht="29.25" customHeight="1">
      <c r="A37" s="82" t="s">
        <v>13</v>
      </c>
      <c r="B37" s="82"/>
      <c r="C37" s="171"/>
      <c r="D37" s="90"/>
      <c r="E37" s="90"/>
      <c r="F37" s="91"/>
      <c r="G37" s="57"/>
      <c r="H37" s="57"/>
      <c r="I37" s="149"/>
      <c r="J37" s="151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  <row r="38" spans="1:24" ht="29.25" customHeight="1">
      <c r="A38" s="82" t="s">
        <v>16</v>
      </c>
      <c r="B38" s="82"/>
      <c r="C38" s="170">
        <v>43291</v>
      </c>
      <c r="D38" s="150"/>
      <c r="E38" s="150"/>
      <c r="F38" s="151"/>
      <c r="G38" s="58">
        <v>42550</v>
      </c>
      <c r="H38" s="57"/>
      <c r="I38" s="170">
        <f>C38</f>
        <v>43291</v>
      </c>
      <c r="J38" s="151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</row>
    <row r="51" ht="12.75">
      <c r="M51" s="46"/>
    </row>
  </sheetData>
  <sheetProtection/>
  <mergeCells count="71">
    <mergeCell ref="C38:F38"/>
    <mergeCell ref="I35:J35"/>
    <mergeCell ref="I36:J36"/>
    <mergeCell ref="I37:J37"/>
    <mergeCell ref="I38:J38"/>
    <mergeCell ref="C34:F34"/>
    <mergeCell ref="C37:F37"/>
    <mergeCell ref="G34:J34"/>
    <mergeCell ref="C36:F36"/>
    <mergeCell ref="Q23:R23"/>
    <mergeCell ref="D21:I23"/>
    <mergeCell ref="O11:R11"/>
    <mergeCell ref="A12:C14"/>
    <mergeCell ref="D12:I14"/>
    <mergeCell ref="Y24:Y26"/>
    <mergeCell ref="W24:W26"/>
    <mergeCell ref="M11:N13"/>
    <mergeCell ref="T11:T13"/>
    <mergeCell ref="A18:C20"/>
    <mergeCell ref="M28:N28"/>
    <mergeCell ref="M24:N26"/>
    <mergeCell ref="M29:N29"/>
    <mergeCell ref="L24:L26"/>
    <mergeCell ref="J27:K27"/>
    <mergeCell ref="J24:K26"/>
    <mergeCell ref="J28:K28"/>
    <mergeCell ref="S31:T31"/>
    <mergeCell ref="A30:O30"/>
    <mergeCell ref="B24:F26"/>
    <mergeCell ref="C35:F35"/>
    <mergeCell ref="A21:C23"/>
    <mergeCell ref="R25:R26"/>
    <mergeCell ref="O24:P24"/>
    <mergeCell ref="Q24:R24"/>
    <mergeCell ref="B27:F27"/>
    <mergeCell ref="P25:P26"/>
    <mergeCell ref="X24:X26"/>
    <mergeCell ref="S24:S26"/>
    <mergeCell ref="T24:T26"/>
    <mergeCell ref="U24:U26"/>
    <mergeCell ref="O25:O26"/>
    <mergeCell ref="V24:V26"/>
    <mergeCell ref="Q25:Q26"/>
    <mergeCell ref="U1:X1"/>
    <mergeCell ref="U2:X2"/>
    <mergeCell ref="A5:X5"/>
    <mergeCell ref="A1:C4"/>
    <mergeCell ref="D1:T2"/>
    <mergeCell ref="U3:W3"/>
    <mergeCell ref="U4:W4"/>
    <mergeCell ref="D3:T4"/>
    <mergeCell ref="A11:C11"/>
    <mergeCell ref="D11:I11"/>
    <mergeCell ref="B28:F28"/>
    <mergeCell ref="S11:S13"/>
    <mergeCell ref="D15:I17"/>
    <mergeCell ref="D18:I20"/>
    <mergeCell ref="O23:P23"/>
    <mergeCell ref="O14:X14"/>
    <mergeCell ref="A15:C17"/>
    <mergeCell ref="A24:A26"/>
    <mergeCell ref="A38:B38"/>
    <mergeCell ref="A37:B37"/>
    <mergeCell ref="B31:C31"/>
    <mergeCell ref="M27:N27"/>
    <mergeCell ref="A35:B35"/>
    <mergeCell ref="H25:H26"/>
    <mergeCell ref="J29:K29"/>
    <mergeCell ref="A36:B36"/>
    <mergeCell ref="I24:I26"/>
    <mergeCell ref="B29:F29"/>
  </mergeCells>
  <printOptions horizontalCentered="1" verticalCentered="1"/>
  <pageMargins left="0.1968503937007874" right="0.07874015748031496" top="0.1968503937007874" bottom="0.11811023622047245" header="0" footer="0"/>
  <pageSetup horizontalDpi="600" verticalDpi="600" orientation="landscape" paperSize="122" scale="2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dcaicedo</dc:creator>
  <cp:keywords/>
  <dc:description/>
  <cp:lastModifiedBy>Celia Velasquez</cp:lastModifiedBy>
  <cp:lastPrinted>2017-07-13T20:12:56Z</cp:lastPrinted>
  <dcterms:created xsi:type="dcterms:W3CDTF">2009-04-01T16:45:05Z</dcterms:created>
  <dcterms:modified xsi:type="dcterms:W3CDTF">2018-07-25T16:23:12Z</dcterms:modified>
  <cp:category/>
  <cp:version/>
  <cp:contentType/>
  <cp:contentStatus/>
</cp:coreProperties>
</file>