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45" activeTab="0"/>
  </bookViews>
  <sheets>
    <sheet name="POA-1" sheetId="1" r:id="rId1"/>
  </sheets>
  <externalReferences>
    <externalReference r:id="rId4"/>
    <externalReference r:id="rId5"/>
    <externalReference r:id="rId6"/>
  </externalReferences>
  <definedNames/>
  <calcPr fullCalcOnLoad="1"/>
</workbook>
</file>

<file path=xl/comments1.xml><?xml version="1.0" encoding="utf-8"?>
<comments xmlns="http://schemas.openxmlformats.org/spreadsheetml/2006/main">
  <authors>
    <author>Celia Vel?squez</author>
  </authors>
  <commentList>
    <comment ref="O24" authorId="0">
      <text>
        <r>
          <rPr>
            <b/>
            <sz val="9"/>
            <rFont val="Tahoma"/>
            <family val="2"/>
          </rPr>
          <t>Esta casilla corresponde a cada actividad POA según su indicador</t>
        </r>
        <r>
          <rPr>
            <sz val="9"/>
            <rFont val="Tahoma"/>
            <family val="2"/>
          </rPr>
          <t xml:space="preserve">
</t>
        </r>
      </text>
    </comment>
    <comment ref="Q24" authorId="0">
      <text>
        <r>
          <rPr>
            <b/>
            <sz val="9"/>
            <rFont val="Tahoma"/>
            <family val="2"/>
          </rPr>
          <t>Esta actividad corresponde al promedio ponderadode todas las actividades POA que cumplen la meta PA</t>
        </r>
        <r>
          <rPr>
            <sz val="9"/>
            <rFont val="Tahoma"/>
            <family val="2"/>
          </rPr>
          <t xml:space="preserve">
</t>
        </r>
      </text>
    </comment>
  </commentList>
</comments>
</file>

<file path=xl/sharedStrings.xml><?xml version="1.0" encoding="utf-8"?>
<sst xmlns="http://schemas.openxmlformats.org/spreadsheetml/2006/main" count="88" uniqueCount="75">
  <si>
    <t>DICIEMBRE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</si>
  <si>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</si>
  <si>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</si>
  <si>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</si>
  <si>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</si>
  <si>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</si>
  <si>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</si>
  <si>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</si>
  <si>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</si>
  <si>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</si>
  <si>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</si>
  <si>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No.</t>
  </si>
  <si>
    <t>LOCALIZACION  (Región, municipio, zona o área)</t>
  </si>
  <si>
    <t>FIRMA</t>
  </si>
  <si>
    <t>NOMBRE</t>
  </si>
  <si>
    <t>CARGO / ROL</t>
  </si>
  <si>
    <t>FECHA</t>
  </si>
  <si>
    <t>% DE AVANCE FÍSICO ACUMULADO</t>
  </si>
  <si>
    <t>CORPORACIÓN AUTÓNOMA REGIONAL DE BOYACÁ</t>
  </si>
  <si>
    <t>FORMATO DE REGISTRO</t>
  </si>
  <si>
    <t>SISTEMA INTEGRADO DE GESTIÓN DE LA CALIDAD</t>
  </si>
  <si>
    <t>CONTROL Y SEGUIMIENTO PLANES OPERATIVOS - POAS</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</si>
  <si>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</si>
  <si>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</si>
  <si>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</si>
  <si>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</si>
  <si>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</si>
  <si>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</si>
  <si>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</si>
  <si>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</si>
  <si>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</si>
  <si>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</si>
  <si>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</si>
  <si>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</si>
  <si>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</si>
  <si>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Adición o ajuste (12):</t>
  </si>
  <si>
    <t>Adición o ajuste (13):</t>
  </si>
  <si>
    <t>Fecha de la versión</t>
  </si>
  <si>
    <t>Versión POA a evaluar</t>
  </si>
  <si>
    <t>Total asignado</t>
  </si>
  <si>
    <t>OBSERVACIONES (SEGÚN APLIQUE)</t>
  </si>
  <si>
    <t>ELABORÓ</t>
  </si>
  <si>
    <t>INDICADORES POA DE RENDIMIENTO O GESTION</t>
  </si>
  <si>
    <t xml:space="preserve">METAS MATRIZ ACCIONES OPERATIVAS  PROYECTO PA </t>
  </si>
  <si>
    <t>ACTIVIDADES  POA</t>
  </si>
  <si>
    <t>EVALUACIÓN MISIONAL</t>
  </si>
  <si>
    <t>VALOR PAGADO ($)
ACTIVIDAD</t>
  </si>
  <si>
    <t>% DE EJECUCIÓN
SOBRE PAGOS</t>
  </si>
  <si>
    <t>AÑO:</t>
  </si>
  <si>
    <t>X</t>
  </si>
  <si>
    <t>SUBPROGRAMA PLAN DE ACCIÓN:</t>
  </si>
  <si>
    <t xml:space="preserve">PROYECTO </t>
  </si>
  <si>
    <t>APROBÓ</t>
  </si>
  <si>
    <t>LUZ DEYANIRA GONZALEZ CASTILLO</t>
  </si>
  <si>
    <t>Subdirectora de Planeación y Sistemas de Información</t>
  </si>
  <si>
    <t>JAIRO IGNACIO GARCIA RODRIGUEZ</t>
  </si>
  <si>
    <t>Subdirector de Ecosistemas y Gestión Ambiental</t>
  </si>
  <si>
    <t xml:space="preserve">MES EVALUADO </t>
  </si>
  <si>
    <r>
      <rPr>
        <b/>
        <sz val="10"/>
        <rFont val="Arial"/>
        <family val="2"/>
      </rPr>
      <t>FUENTE DE VERIFICACION DE EVIDENCIAS REPORTADAS</t>
    </r>
    <r>
      <rPr>
        <sz val="10"/>
        <rFont val="Arial"/>
        <family val="0"/>
      </rPr>
      <t xml:space="preserve"> 
(Señalar ruta magnetica o fisica de acceso a la evidencia)</t>
    </r>
  </si>
  <si>
    <t>JUNIO</t>
  </si>
  <si>
    <t>NOVIEMBRE</t>
  </si>
  <si>
    <t>Versión 0</t>
  </si>
  <si>
    <t>530 906 02 01 04 90</t>
  </si>
  <si>
    <t>Implementar acciones de manejo contempladas en los PMA Y/O en PO Ecoturistico</t>
  </si>
  <si>
    <t>12 monitoreos</t>
  </si>
  <si>
    <t xml:space="preserve">4 acciones </t>
  </si>
  <si>
    <t>No. De monitoreos realizados/No. De monitoreos programados</t>
  </si>
  <si>
    <t>No. De acciones de manejo  realizadas/No. De acciones programados</t>
  </si>
  <si>
    <t>Carpeta del convenio 206-014 que se encuentra en la Secretaria General y Juridica oficina de contratación.</t>
  </si>
  <si>
    <t>1</t>
  </si>
  <si>
    <t>0,5</t>
  </si>
  <si>
    <t>ECOSISTEMAS22/G:\COMPARTIDA\CORPOBOYACA 2018/PMA AREAS PROTEGIDAS</t>
  </si>
  <si>
    <t>CNV-2016014 con la UNIVERSIDAD PEDAGOGICA Y TECNOLOGICA DE COLOMBIA-UPTC, para el monitoreo espacial y temporal de la estructura de aves acuaticas y terrestres en el AICA Lago de Tota. Se realiza el tercer monitoreo para el año 2018 y se revisa informe final del año 2017, se solicitan ajustes con los cuales se procedera al ultimo desembolso año 2017.</t>
  </si>
  <si>
    <t xml:space="preserve">Se realizan avales ambientales para los proyectos que apoyará la Corporación en marco de la convocatoria BIO de la Gobernación que hacen parte de estrategias de conservación en áreas declaradas, loos proyectos avalados son los siguientes: PROPAGACIÓN DE FRAILEJONES Y ERICÁCEAS: UNA HERRAMIENTA PARA CONSERVACIÓN Y RESTAURACIÓN ECOLÓGICA PARTICIPATIVA Y GESTIÓN DE LA BIODIVERSIDAD DE ECOSISTEMAS DE ALTA MONTAÑA, PROTOCOLO PARA VALORIZACIÓN AMBIENTAL, ECONÓMICA Y JURÍDICA DEL SERVICIO AMBIENTAL DE CAPTURA DE CARBONO EN SUELOS DE PÁRAMO EN EL DEPARTAMENTO DE BOYACÁ: CASO DE ESTUDIO PÁRAMO LA CORTADERA, y Sensibilidad socioecológica de los servicios ecosistemicos de cobertura en el páramo de Rabanal. </t>
  </si>
  <si>
    <t>MARZO</t>
  </si>
</sst>
</file>

<file path=xl/styles.xml><?xml version="1.0" encoding="utf-8"?>
<styleSheet xmlns="http://schemas.openxmlformats.org/spreadsheetml/2006/main">
  <numFmts count="3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_(* #,##0_);_(* \(#,##0\);_(* &quot;-&quot;??_);_(@_)"/>
    <numFmt numFmtId="182" formatCode="_-[$$-340A]\ * #,##0_-;\-[$$-340A]\ * #,##0_-;_-[$$-340A]\ * &quot;-&quot;_-;_-@_-"/>
    <numFmt numFmtId="183" formatCode="[$-240A]dddd\,\ dd&quot; de &quot;mmmm&quot; de &quot;yyyy"/>
    <numFmt numFmtId="184" formatCode="[$-240A]h:mm:ss\ AM/PM"/>
    <numFmt numFmtId="185" formatCode="0.0%"/>
    <numFmt numFmtId="186" formatCode="_(* #,##0.0_);_(* \(#,##0.0\);_(* &quot;-&quot;??_);_(@_)"/>
  </numFmts>
  <fonts count="32">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b/>
      <sz val="10"/>
      <color indexed="8"/>
      <name val="Arial"/>
      <family val="2"/>
    </font>
    <font>
      <sz val="10"/>
      <color indexed="10"/>
      <name val="Arial"/>
      <family val="2"/>
    </font>
    <font>
      <sz val="10"/>
      <color rgb="FFFF0000"/>
      <name val="Arial"/>
      <family val="2"/>
    </font>
    <font>
      <b/>
      <sz val="10"/>
      <color theme="1"/>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6" tint="0.7999799847602844"/>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right/>
      <top/>
      <bottom style="medium"/>
    </border>
    <border>
      <left style="thin"/>
      <right style="thin"/>
      <top style="medium"/>
      <bottom style="thin"/>
    </border>
    <border>
      <left style="thin"/>
      <right style="thin"/>
      <top style="thin"/>
      <bottom/>
    </border>
    <border>
      <left style="medium"/>
      <right style="thin"/>
      <top style="medium"/>
      <bottom style="medium"/>
    </border>
    <border>
      <left/>
      <right style="thin"/>
      <top/>
      <bottom style="medium"/>
    </border>
    <border>
      <left style="thin"/>
      <right style="thin"/>
      <top/>
      <bottom style="medium"/>
    </border>
    <border>
      <left style="thin"/>
      <right style="thin"/>
      <top style="medium"/>
      <bottom style="medium"/>
    </border>
    <border>
      <left/>
      <right style="thin"/>
      <top style="thin"/>
      <bottom style="thin"/>
    </border>
    <border>
      <left style="medium"/>
      <right style="medium"/>
      <top style="medium"/>
      <bottom style="medium"/>
    </border>
    <border>
      <left style="thin"/>
      <right/>
      <top style="thin"/>
      <bottom style="thin"/>
    </border>
    <border>
      <left style="thin"/>
      <right>
        <color indexed="63"/>
      </right>
      <top/>
      <bottom style="medium"/>
    </border>
    <border>
      <left/>
      <right/>
      <top style="thin"/>
      <bottom style="thin"/>
    </border>
    <border>
      <left style="thin"/>
      <right style="thin"/>
      <top/>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style="thin"/>
      <bottom/>
    </border>
    <border>
      <left style="medium"/>
      <right/>
      <top/>
      <bottom/>
    </border>
    <border>
      <left style="medium"/>
      <right/>
      <top/>
      <bottom style="medium"/>
    </border>
    <border>
      <left style="medium"/>
      <right/>
      <top style="medium"/>
      <bottom style="thin"/>
    </border>
    <border>
      <left/>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72">
    <xf numFmtId="0" fontId="0" fillId="0" borderId="0" xfId="0" applyAlignment="1">
      <alignment/>
    </xf>
    <xf numFmtId="0" fontId="0" fillId="0" borderId="0" xfId="0" applyAlignment="1" applyProtection="1">
      <alignment vertical="center"/>
      <protection locked="0"/>
    </xf>
    <xf numFmtId="0" fontId="22" fillId="0" borderId="10" xfId="0" applyFont="1" applyFill="1" applyBorder="1" applyAlignment="1" applyProtection="1">
      <alignment horizontal="center" vertical="center"/>
      <protection locked="0"/>
    </xf>
    <xf numFmtId="14" fontId="22" fillId="0" borderId="10" xfId="0" applyNumberFormat="1"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49" applyNumberFormat="1" applyFont="1" applyBorder="1" applyAlignment="1" applyProtection="1">
      <alignment vertical="center"/>
      <protection locked="0"/>
    </xf>
    <xf numFmtId="49" fontId="20" fillId="0" borderId="0" xfId="49" applyNumberFormat="1" applyFont="1" applyFill="1" applyBorder="1" applyAlignment="1" applyProtection="1">
      <alignment horizontal="center" vertical="center"/>
      <protection locked="0"/>
    </xf>
    <xf numFmtId="49" fontId="0" fillId="0" borderId="10" xfId="49" applyNumberFormat="1" applyFont="1" applyBorder="1" applyAlignment="1" applyProtection="1">
      <alignment horizontal="center" vertical="center" wrapText="1"/>
      <protection locked="0"/>
    </xf>
    <xf numFmtId="0" fontId="0" fillId="0" borderId="0" xfId="0" applyAlignment="1" applyProtection="1">
      <alignment horizontal="left" vertical="center"/>
      <protection locked="0"/>
    </xf>
    <xf numFmtId="49" fontId="0" fillId="0" borderId="0" xfId="49" applyNumberFormat="1" applyFont="1" applyAlignment="1" applyProtection="1">
      <alignment vertical="center"/>
      <protection locked="0"/>
    </xf>
    <xf numFmtId="3" fontId="0" fillId="0" borderId="0" xfId="0" applyNumberForma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9" fillId="17" borderId="1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0" fillId="0" borderId="11" xfId="0" applyBorder="1" applyAlignment="1" applyProtection="1">
      <alignment vertical="center"/>
      <protection/>
    </xf>
    <xf numFmtId="0" fontId="20" fillId="0" borderId="11" xfId="0" applyFont="1" applyBorder="1" applyAlignment="1" applyProtection="1">
      <alignment vertical="center"/>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0" fontId="19" fillId="16" borderId="12" xfId="0" applyFont="1" applyFill="1" applyBorder="1" applyAlignment="1" applyProtection="1">
      <alignment horizontal="center" vertical="center"/>
      <protection/>
    </xf>
    <xf numFmtId="0" fontId="19" fillId="0" borderId="13" xfId="0" applyFont="1" applyFill="1" applyBorder="1" applyAlignment="1" applyProtection="1">
      <alignment horizontal="justify" vertical="center"/>
      <protection/>
    </xf>
    <xf numFmtId="3" fontId="0" fillId="0" borderId="10" xfId="0" applyNumberFormat="1" applyFont="1" applyFill="1" applyBorder="1" applyAlignment="1" applyProtection="1">
      <alignment horizontal="right" vertical="center"/>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10" xfId="0" applyNumberFormat="1"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2" fontId="20" fillId="0" borderId="0" xfId="0" applyNumberFormat="1" applyFont="1" applyFill="1" applyBorder="1" applyAlignment="1" applyProtection="1">
      <alignment horizontal="center" vertical="center"/>
      <protection/>
    </xf>
    <xf numFmtId="0" fontId="19" fillId="0" borderId="10" xfId="0" applyFont="1" applyBorder="1" applyAlignment="1" applyProtection="1">
      <alignment horizontal="justify" vertical="center" wrapText="1"/>
      <protection/>
    </xf>
    <xf numFmtId="0" fontId="19" fillId="16" borderId="14" xfId="0" applyFont="1" applyFill="1" applyBorder="1" applyAlignment="1" applyProtection="1">
      <alignment horizontal="center" vertical="center"/>
      <protection/>
    </xf>
    <xf numFmtId="0" fontId="19" fillId="16" borderId="15" xfId="0" applyFont="1" applyFill="1" applyBorder="1" applyAlignment="1" applyProtection="1">
      <alignment horizontal="center" vertical="center"/>
      <protection/>
    </xf>
    <xf numFmtId="181" fontId="19" fillId="0" borderId="16" xfId="0" applyNumberFormat="1" applyFont="1" applyFill="1" applyBorder="1" applyAlignment="1" applyProtection="1">
      <alignment horizontal="left" vertical="center"/>
      <protection/>
    </xf>
    <xf numFmtId="181" fontId="19" fillId="0" borderId="17" xfId="50" applyNumberFormat="1" applyFont="1" applyFill="1" applyBorder="1" applyAlignment="1" applyProtection="1">
      <alignment horizontal="left" vertical="center" wrapText="1"/>
      <protection/>
    </xf>
    <xf numFmtId="0" fontId="0" fillId="0" borderId="0" xfId="0" applyAlignment="1" applyProtection="1">
      <alignment vertical="center"/>
      <protection/>
    </xf>
    <xf numFmtId="0" fontId="0" fillId="0" borderId="18" xfId="0" applyBorder="1" applyAlignment="1" applyProtection="1">
      <alignment horizontal="center" vertical="center"/>
      <protection/>
    </xf>
    <xf numFmtId="0" fontId="0" fillId="0" borderId="10" xfId="0" applyBorder="1" applyAlignment="1" applyProtection="1">
      <alignment horizontal="justify" vertical="center"/>
      <protection/>
    </xf>
    <xf numFmtId="9" fontId="0" fillId="0" borderId="19" xfId="49" applyNumberFormat="1" applyFont="1" applyFill="1" applyBorder="1" applyAlignment="1" applyProtection="1">
      <alignment horizontal="center" vertical="center"/>
      <protection/>
    </xf>
    <xf numFmtId="9" fontId="0" fillId="0" borderId="0" xfId="49" applyNumberFormat="1" applyFont="1" applyFill="1" applyBorder="1" applyAlignment="1" applyProtection="1">
      <alignment horizontal="center" vertical="center"/>
      <protection/>
    </xf>
    <xf numFmtId="3" fontId="0" fillId="0" borderId="0" xfId="0" applyNumberFormat="1" applyFill="1" applyBorder="1" applyAlignment="1" applyProtection="1">
      <alignment vertical="center"/>
      <protection/>
    </xf>
    <xf numFmtId="1" fontId="0" fillId="0" borderId="10" xfId="0" applyNumberFormat="1" applyFont="1" applyFill="1" applyBorder="1" applyAlignment="1" applyProtection="1">
      <alignment horizontal="justify" vertical="center" wrapText="1"/>
      <protection/>
    </xf>
    <xf numFmtId="0" fontId="19" fillId="0" borderId="10" xfId="0" applyFont="1" applyBorder="1" applyAlignment="1" applyProtection="1">
      <alignment vertical="center" wrapText="1"/>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19" fillId="0" borderId="20" xfId="0" applyFont="1" applyFill="1" applyBorder="1" applyAlignment="1" applyProtection="1">
      <alignment horizontal="left" vertical="center"/>
      <protection/>
    </xf>
    <xf numFmtId="3" fontId="0" fillId="0" borderId="13" xfId="0" applyNumberFormat="1" applyFont="1" applyFill="1" applyBorder="1" applyAlignment="1" applyProtection="1">
      <alignment horizontal="left" vertical="center"/>
      <protection/>
    </xf>
    <xf numFmtId="3" fontId="19" fillId="0" borderId="10" xfId="0" applyNumberFormat="1" applyFont="1" applyFill="1" applyBorder="1" applyAlignment="1" applyProtection="1">
      <alignment horizontal="right" vertical="center"/>
      <protection/>
    </xf>
    <xf numFmtId="0" fontId="0" fillId="0" borderId="0" xfId="0" applyAlignment="1">
      <alignment vertical="center"/>
    </xf>
    <xf numFmtId="0" fontId="21" fillId="0" borderId="0" xfId="0" applyFont="1" applyBorder="1" applyAlignment="1">
      <alignment vertical="center"/>
    </xf>
    <xf numFmtId="0" fontId="21" fillId="0" borderId="10" xfId="0" applyFont="1" applyBorder="1" applyAlignment="1">
      <alignment vertical="center"/>
    </xf>
    <xf numFmtId="14" fontId="21" fillId="0" borderId="10" xfId="0" applyNumberFormat="1" applyFont="1" applyBorder="1" applyAlignment="1">
      <alignment vertical="center"/>
    </xf>
    <xf numFmtId="9" fontId="0" fillId="0" borderId="10" xfId="55" applyFont="1" applyBorder="1" applyAlignment="1" applyProtection="1">
      <alignment horizontal="center" vertical="center" wrapText="1"/>
      <protection locked="0"/>
    </xf>
    <xf numFmtId="9" fontId="0" fillId="0" borderId="21" xfId="50" applyNumberFormat="1" applyFont="1" applyFill="1" applyBorder="1" applyAlignment="1" applyProtection="1">
      <alignment horizontal="center" vertical="center" wrapText="1"/>
      <protection/>
    </xf>
    <xf numFmtId="9" fontId="19" fillId="0" borderId="10" xfId="55" applyFont="1" applyBorder="1" applyAlignment="1" applyProtection="1">
      <alignment horizontal="center" vertical="center"/>
      <protection/>
    </xf>
    <xf numFmtId="14" fontId="0" fillId="0" borderId="10" xfId="0" applyNumberFormat="1" applyFont="1" applyBorder="1" applyAlignment="1" applyProtection="1">
      <alignment horizontal="center" vertical="center"/>
      <protection/>
    </xf>
    <xf numFmtId="14" fontId="0" fillId="0" borderId="20" xfId="0" applyNumberFormat="1" applyFont="1" applyBorder="1" applyAlignment="1" applyProtection="1">
      <alignment vertical="top" wrapText="1"/>
      <protection/>
    </xf>
    <xf numFmtId="14" fontId="0" fillId="0" borderId="22" xfId="0" applyNumberFormat="1" applyFont="1" applyBorder="1" applyAlignment="1" applyProtection="1">
      <alignment vertical="top" wrapText="1"/>
      <protection/>
    </xf>
    <xf numFmtId="14" fontId="0" fillId="0" borderId="0" xfId="0" applyNumberFormat="1" applyFont="1" applyBorder="1" applyAlignment="1" applyProtection="1">
      <alignment vertical="top" wrapText="1"/>
      <protection/>
    </xf>
    <xf numFmtId="0" fontId="0" fillId="0" borderId="10" xfId="0" applyFont="1" applyBorder="1" applyAlignment="1" applyProtection="1">
      <alignment horizontal="left" vertical="center" wrapText="1"/>
      <protection locked="0"/>
    </xf>
    <xf numFmtId="3" fontId="19" fillId="24" borderId="0" xfId="0" applyNumberFormat="1" applyFont="1" applyFill="1" applyBorder="1" applyAlignment="1" applyProtection="1">
      <alignment horizontal="right" vertical="center"/>
      <protection/>
    </xf>
    <xf numFmtId="0" fontId="0" fillId="0" borderId="10" xfId="49" applyNumberFormat="1" applyFont="1" applyBorder="1" applyAlignment="1" applyProtection="1">
      <alignment horizontal="left" vertical="center" wrapText="1"/>
      <protection locked="0"/>
    </xf>
    <xf numFmtId="0" fontId="0" fillId="0" borderId="10" xfId="0" applyFont="1" applyBorder="1" applyAlignment="1">
      <alignment vertical="center" wrapText="1"/>
    </xf>
    <xf numFmtId="181" fontId="0" fillId="25" borderId="10" xfId="50" applyNumberFormat="1" applyFont="1" applyFill="1" applyBorder="1" applyAlignment="1">
      <alignment horizontal="right" vertical="center" wrapText="1"/>
    </xf>
    <xf numFmtId="9" fontId="0" fillId="25" borderId="10" xfId="49" applyNumberFormat="1" applyFont="1" applyFill="1" applyBorder="1" applyAlignment="1" applyProtection="1">
      <alignment horizontal="center" vertical="center" wrapText="1"/>
      <protection/>
    </xf>
    <xf numFmtId="9" fontId="19" fillId="25" borderId="10" xfId="55" applyFont="1" applyFill="1" applyBorder="1" applyAlignment="1" applyProtection="1">
      <alignment horizontal="center" vertical="center"/>
      <protection locked="0"/>
    </xf>
    <xf numFmtId="0" fontId="0" fillId="0" borderId="10" xfId="0" applyBorder="1" applyAlignment="1" applyProtection="1">
      <alignment vertical="center" wrapText="1"/>
      <protection locked="0"/>
    </xf>
    <xf numFmtId="181" fontId="0" fillId="0" borderId="10" xfId="0" applyNumberFormat="1" applyBorder="1" applyAlignment="1" applyProtection="1">
      <alignment vertical="center" wrapText="1"/>
      <protection locked="0"/>
    </xf>
    <xf numFmtId="0" fontId="0" fillId="0" borderId="13"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1" fontId="19" fillId="0" borderId="24" xfId="49" applyNumberFormat="1" applyFont="1" applyBorder="1" applyAlignment="1" applyProtection="1">
      <alignment horizontal="right" vertical="center"/>
      <protection/>
    </xf>
    <xf numFmtId="1" fontId="19" fillId="0" borderId="25" xfId="49" applyNumberFormat="1" applyFont="1" applyBorder="1" applyAlignment="1" applyProtection="1">
      <alignment horizontal="right" vertical="center"/>
      <protection/>
    </xf>
    <xf numFmtId="14" fontId="21" fillId="0" borderId="20" xfId="0" applyNumberFormat="1" applyFont="1" applyBorder="1" applyAlignment="1">
      <alignment horizontal="center" vertical="center"/>
    </xf>
    <xf numFmtId="0" fontId="21" fillId="0" borderId="18" xfId="0" applyFont="1" applyBorder="1" applyAlignment="1">
      <alignment horizontal="center" vertical="center"/>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18" fillId="0" borderId="18" xfId="0" applyFont="1" applyBorder="1" applyAlignment="1">
      <alignment horizontal="center" vertical="center"/>
    </xf>
    <xf numFmtId="0" fontId="21" fillId="0" borderId="20" xfId="0" applyFont="1" applyBorder="1" applyAlignment="1">
      <alignment horizontal="center" vertical="center"/>
    </xf>
    <xf numFmtId="0" fontId="21" fillId="0" borderId="22" xfId="0" applyFont="1" applyBorder="1" applyAlignment="1">
      <alignment horizontal="center" vertical="center"/>
    </xf>
    <xf numFmtId="0" fontId="18" fillId="0" borderId="10" xfId="0" applyFont="1" applyBorder="1" applyAlignment="1">
      <alignment horizontal="center" vertical="center"/>
    </xf>
    <xf numFmtId="0" fontId="19" fillId="0" borderId="0" xfId="0" applyFont="1" applyBorder="1" applyAlignment="1" applyProtection="1">
      <alignment horizontal="right" vertical="center"/>
      <protection/>
    </xf>
    <xf numFmtId="49" fontId="20" fillId="0" borderId="0" xfId="49" applyNumberFormat="1" applyFont="1" applyFill="1" applyBorder="1" applyAlignment="1" applyProtection="1">
      <alignment horizontal="center" vertical="center"/>
      <protection locked="0"/>
    </xf>
    <xf numFmtId="49" fontId="19" fillId="0" borderId="26" xfId="49" applyNumberFormat="1" applyFont="1" applyBorder="1" applyAlignment="1" applyProtection="1">
      <alignment horizontal="center" vertical="center" wrapText="1"/>
      <protection locked="0"/>
    </xf>
    <xf numFmtId="0" fontId="0" fillId="0" borderId="27" xfId="0" applyFont="1" applyFill="1" applyBorder="1" applyAlignment="1" applyProtection="1">
      <alignment horizontal="justify" vertical="center" wrapText="1"/>
      <protection/>
    </xf>
    <xf numFmtId="0" fontId="0" fillId="0" borderId="28" xfId="0" applyFont="1" applyFill="1" applyBorder="1" applyAlignment="1" applyProtection="1">
      <alignment horizontal="justify" vertical="center" wrapText="1"/>
      <protection/>
    </xf>
    <xf numFmtId="0" fontId="0" fillId="0" borderId="29" xfId="0" applyFont="1" applyFill="1" applyBorder="1" applyAlignment="1" applyProtection="1">
      <alignment horizontal="justify" vertical="center" wrapText="1"/>
      <protection/>
    </xf>
    <xf numFmtId="0" fontId="0" fillId="0" borderId="30"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31" xfId="0" applyFont="1" applyFill="1" applyBorder="1" applyAlignment="1" applyProtection="1">
      <alignment horizontal="justify" vertical="center" wrapText="1"/>
      <protection/>
    </xf>
    <xf numFmtId="0" fontId="0" fillId="0" borderId="32" xfId="0" applyFont="1" applyFill="1" applyBorder="1" applyAlignment="1" applyProtection="1">
      <alignment horizontal="justify" vertical="center" wrapText="1"/>
      <protection/>
    </xf>
    <xf numFmtId="0" fontId="0" fillId="0" borderId="33" xfId="0" applyFont="1" applyFill="1" applyBorder="1" applyAlignment="1" applyProtection="1">
      <alignment horizontal="justify" vertical="center" wrapText="1"/>
      <protection/>
    </xf>
    <xf numFmtId="0" fontId="0" fillId="0" borderId="34" xfId="0" applyFont="1" applyFill="1" applyBorder="1" applyAlignment="1" applyProtection="1">
      <alignment horizontal="justify" vertical="center" wrapText="1"/>
      <protection/>
    </xf>
    <xf numFmtId="0" fontId="19" fillId="0" borderId="10" xfId="0" applyFont="1" applyBorder="1" applyAlignment="1" applyProtection="1">
      <alignment horizontal="center" vertical="center" wrapText="1"/>
      <protection/>
    </xf>
    <xf numFmtId="0" fontId="19" fillId="0" borderId="10" xfId="0" applyFont="1" applyBorder="1" applyAlignment="1" applyProtection="1">
      <alignment horizontal="center" vertical="center"/>
      <protection/>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49" fontId="19" fillId="0" borderId="10" xfId="49" applyNumberFormat="1" applyFont="1" applyBorder="1" applyAlignment="1" applyProtection="1">
      <alignment horizontal="center" vertical="center" wrapText="1"/>
      <protection/>
    </xf>
    <xf numFmtId="0" fontId="24" fillId="0" borderId="13" xfId="0" applyFont="1" applyFill="1" applyBorder="1" applyAlignment="1" applyProtection="1">
      <alignment horizontal="center" vertical="center" wrapText="1"/>
      <protection/>
    </xf>
    <xf numFmtId="0" fontId="24" fillId="0" borderId="26" xfId="0" applyFont="1" applyFill="1" applyBorder="1" applyAlignment="1" applyProtection="1">
      <alignment horizontal="center" vertical="center" wrapText="1"/>
      <protection/>
    </xf>
    <xf numFmtId="0" fontId="24" fillId="0" borderId="23" xfId="0" applyFont="1" applyFill="1" applyBorder="1" applyAlignment="1" applyProtection="1">
      <alignment horizontal="center" vertical="center" wrapText="1"/>
      <protection/>
    </xf>
    <xf numFmtId="1" fontId="0" fillId="0" borderId="27" xfId="0" applyNumberFormat="1" applyFont="1" applyFill="1" applyBorder="1" applyAlignment="1" applyProtection="1">
      <alignment horizontal="justify" vertical="center" wrapText="1"/>
      <protection/>
    </xf>
    <xf numFmtId="1" fontId="0" fillId="0" borderId="28" xfId="0" applyNumberFormat="1" applyFont="1" applyFill="1" applyBorder="1" applyAlignment="1" applyProtection="1">
      <alignment horizontal="justify" vertical="center" wrapText="1"/>
      <protection/>
    </xf>
    <xf numFmtId="1" fontId="0" fillId="0" borderId="29" xfId="0" applyNumberFormat="1" applyFont="1" applyFill="1" applyBorder="1" applyAlignment="1" applyProtection="1">
      <alignment horizontal="justify" vertical="center" wrapText="1"/>
      <protection/>
    </xf>
    <xf numFmtId="1" fontId="0" fillId="0" borderId="30" xfId="0" applyNumberFormat="1" applyFont="1" applyFill="1" applyBorder="1" applyAlignment="1" applyProtection="1">
      <alignment horizontal="justify" vertical="center" wrapText="1"/>
      <protection/>
    </xf>
    <xf numFmtId="1" fontId="0" fillId="0" borderId="0" xfId="0" applyNumberFormat="1" applyFont="1" applyFill="1" applyBorder="1" applyAlignment="1" applyProtection="1">
      <alignment horizontal="justify" vertical="center" wrapText="1"/>
      <protection/>
    </xf>
    <xf numFmtId="1" fontId="0" fillId="0" borderId="31" xfId="0" applyNumberFormat="1" applyFont="1" applyFill="1" applyBorder="1" applyAlignment="1" applyProtection="1">
      <alignment horizontal="justify" vertical="center" wrapText="1"/>
      <protection/>
    </xf>
    <xf numFmtId="1" fontId="0" fillId="0" borderId="32" xfId="0" applyNumberFormat="1" applyFont="1" applyFill="1" applyBorder="1" applyAlignment="1" applyProtection="1">
      <alignment horizontal="justify" vertical="center" wrapText="1"/>
      <protection/>
    </xf>
    <xf numFmtId="1" fontId="0" fillId="0" borderId="33" xfId="0" applyNumberFormat="1" applyFont="1" applyFill="1" applyBorder="1" applyAlignment="1" applyProtection="1">
      <alignment horizontal="justify" vertical="center" wrapText="1"/>
      <protection/>
    </xf>
    <xf numFmtId="1" fontId="0" fillId="0" borderId="34" xfId="0" applyNumberFormat="1" applyFont="1" applyFill="1" applyBorder="1" applyAlignment="1" applyProtection="1">
      <alignment horizontal="justify" vertical="center" wrapText="1"/>
      <protection/>
    </xf>
    <xf numFmtId="49" fontId="29" fillId="0" borderId="0" xfId="49" applyNumberFormat="1" applyFont="1" applyFill="1" applyBorder="1" applyAlignment="1" applyProtection="1">
      <alignment horizontal="center" vertical="center"/>
      <protection locked="0"/>
    </xf>
    <xf numFmtId="9" fontId="0" fillId="0" borderId="20" xfId="0" applyNumberFormat="1" applyFont="1" applyBorder="1" applyAlignment="1">
      <alignment horizontal="center" vertical="center" wrapText="1"/>
    </xf>
    <xf numFmtId="9" fontId="0" fillId="0" borderId="18" xfId="0" applyNumberFormat="1" applyFont="1" applyBorder="1" applyAlignment="1">
      <alignment horizontal="center" vertical="center" wrapText="1"/>
    </xf>
    <xf numFmtId="0" fontId="0" fillId="0" borderId="20" xfId="0" applyBorder="1" applyAlignment="1">
      <alignment horizontal="center" vertical="center"/>
    </xf>
    <xf numFmtId="0" fontId="0" fillId="0" borderId="18" xfId="0" applyBorder="1" applyAlignment="1">
      <alignment horizontal="center" vertical="center"/>
    </xf>
    <xf numFmtId="185" fontId="0" fillId="0" borderId="10" xfId="55" applyNumberFormat="1" applyFont="1" applyBorder="1" applyAlignment="1" applyProtection="1">
      <alignment horizontal="center" vertical="center" wrapText="1"/>
      <protection locked="0"/>
    </xf>
    <xf numFmtId="9" fontId="0" fillId="0" borderId="10" xfId="55"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0" fillId="0" borderId="29"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0" fillId="0" borderId="33" xfId="0" applyFont="1" applyBorder="1" applyAlignment="1" applyProtection="1">
      <alignment horizontal="center" vertical="center" wrapText="1"/>
      <protection/>
    </xf>
    <xf numFmtId="0" fontId="0" fillId="0" borderId="34" xfId="0" applyFont="1" applyBorder="1" applyAlignment="1" applyProtection="1">
      <alignment horizontal="center" vertical="center" wrapText="1"/>
      <protection/>
    </xf>
    <xf numFmtId="49" fontId="0" fillId="0" borderId="0" xfId="49" applyNumberFormat="1" applyFont="1" applyFill="1" applyBorder="1" applyAlignment="1" applyProtection="1">
      <alignment horizontal="center" vertical="center"/>
      <protection locked="0"/>
    </xf>
    <xf numFmtId="0" fontId="19" fillId="16" borderId="35" xfId="0" applyFont="1" applyFill="1" applyBorder="1" applyAlignment="1" applyProtection="1">
      <alignment horizontal="left" vertical="center" wrapText="1"/>
      <protection/>
    </xf>
    <xf numFmtId="0" fontId="19" fillId="16" borderId="28" xfId="0" applyFont="1" applyFill="1" applyBorder="1" applyAlignment="1" applyProtection="1">
      <alignment horizontal="left" vertical="center" wrapText="1"/>
      <protection/>
    </xf>
    <xf numFmtId="0" fontId="19" fillId="16" borderId="29" xfId="0" applyFont="1" applyFill="1" applyBorder="1" applyAlignment="1" applyProtection="1">
      <alignment horizontal="left" vertical="center" wrapText="1"/>
      <protection/>
    </xf>
    <xf numFmtId="0" fontId="19" fillId="16" borderId="36" xfId="0" applyFont="1" applyFill="1" applyBorder="1" applyAlignment="1" applyProtection="1">
      <alignment horizontal="left" vertical="center" wrapText="1"/>
      <protection/>
    </xf>
    <xf numFmtId="0" fontId="19" fillId="16" borderId="0" xfId="0" applyFont="1" applyFill="1" applyBorder="1" applyAlignment="1" applyProtection="1">
      <alignment horizontal="left" vertical="center" wrapText="1"/>
      <protection/>
    </xf>
    <xf numFmtId="0" fontId="19" fillId="16" borderId="31" xfId="0" applyFont="1" applyFill="1" applyBorder="1" applyAlignment="1" applyProtection="1">
      <alignment horizontal="left" vertical="center" wrapText="1"/>
      <protection/>
    </xf>
    <xf numFmtId="0" fontId="19" fillId="16" borderId="37" xfId="0" applyFont="1" applyFill="1" applyBorder="1" applyAlignment="1" applyProtection="1">
      <alignment horizontal="left" vertical="center" wrapText="1"/>
      <protection/>
    </xf>
    <xf numFmtId="0" fontId="19" fillId="16" borderId="11" xfId="0" applyFont="1" applyFill="1" applyBorder="1" applyAlignment="1" applyProtection="1">
      <alignment horizontal="left" vertical="center" wrapText="1"/>
      <protection/>
    </xf>
    <xf numFmtId="0" fontId="19" fillId="16" borderId="15" xfId="0" applyFont="1" applyFill="1" applyBorder="1" applyAlignment="1" applyProtection="1">
      <alignment horizontal="left" vertical="center" wrapText="1"/>
      <protection/>
    </xf>
    <xf numFmtId="0" fontId="0" fillId="0" borderId="10" xfId="0" applyFont="1" applyFill="1" applyBorder="1" applyAlignment="1" applyProtection="1">
      <alignment horizontal="justify" vertical="center" wrapText="1"/>
      <protection/>
    </xf>
    <xf numFmtId="0" fontId="30" fillId="0" borderId="10" xfId="0" applyFont="1" applyBorder="1" applyAlignment="1" applyProtection="1">
      <alignment horizontal="center" vertical="center" wrapText="1"/>
      <protection/>
    </xf>
    <xf numFmtId="0" fontId="19" fillId="0" borderId="27" xfId="0" applyFont="1" applyBorder="1" applyAlignment="1" applyProtection="1">
      <alignment horizontal="center" vertical="center"/>
      <protection/>
    </xf>
    <xf numFmtId="0" fontId="19" fillId="0" borderId="31" xfId="0" applyFont="1" applyBorder="1" applyAlignment="1" applyProtection="1">
      <alignment horizontal="center" vertical="center"/>
      <protection/>
    </xf>
    <xf numFmtId="0" fontId="19" fillId="0" borderId="30" xfId="0" applyFont="1" applyBorder="1" applyAlignment="1" applyProtection="1">
      <alignment horizontal="center" vertical="center"/>
      <protection/>
    </xf>
    <xf numFmtId="0" fontId="19" fillId="0" borderId="32" xfId="0" applyFont="1" applyBorder="1" applyAlignment="1" applyProtection="1">
      <alignment horizontal="center" vertical="center"/>
      <protection/>
    </xf>
    <xf numFmtId="0" fontId="19" fillId="0" borderId="34" xfId="0" applyFont="1" applyBorder="1" applyAlignment="1" applyProtection="1">
      <alignment horizontal="center" vertical="center"/>
      <protection/>
    </xf>
    <xf numFmtId="0" fontId="22" fillId="0" borderId="10"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26" borderId="10" xfId="0" applyFont="1" applyFill="1" applyBorder="1" applyAlignment="1" applyProtection="1">
      <alignment horizontal="center" vertical="center"/>
      <protection locked="0"/>
    </xf>
    <xf numFmtId="0" fontId="19" fillId="16" borderId="38" xfId="0" applyFont="1" applyFill="1" applyBorder="1" applyAlignment="1" applyProtection="1">
      <alignment horizontal="left" vertical="center" wrapText="1"/>
      <protection/>
    </xf>
    <xf numFmtId="0" fontId="19" fillId="16" borderId="39" xfId="0" applyFont="1" applyFill="1" applyBorder="1" applyAlignment="1" applyProtection="1">
      <alignment horizontal="left" vertical="center" wrapText="1"/>
      <protection/>
    </xf>
    <xf numFmtId="49" fontId="19" fillId="0" borderId="10" xfId="49" applyNumberFormat="1" applyFont="1" applyBorder="1" applyAlignment="1" applyProtection="1">
      <alignment horizontal="center" vertical="center" wrapText="1"/>
      <protection locked="0"/>
    </xf>
    <xf numFmtId="49" fontId="23" fillId="0" borderId="10" xfId="49" applyNumberFormat="1"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xf>
    <xf numFmtId="0" fontId="19" fillId="0" borderId="26" xfId="0" applyFont="1" applyBorder="1" applyAlignment="1" applyProtection="1">
      <alignment horizontal="center" vertical="center" wrapText="1"/>
      <protection/>
    </xf>
    <xf numFmtId="0" fontId="19" fillId="0" borderId="23" xfId="0" applyFont="1" applyBorder="1" applyAlignment="1" applyProtection="1">
      <alignment horizontal="center" vertical="center" wrapText="1"/>
      <protection/>
    </xf>
    <xf numFmtId="49" fontId="23" fillId="0" borderId="26" xfId="49" applyNumberFormat="1" applyFont="1" applyBorder="1" applyAlignment="1" applyProtection="1">
      <alignment horizontal="center" vertical="center" wrapText="1"/>
      <protection locked="0"/>
    </xf>
    <xf numFmtId="0" fontId="0" fillId="0" borderId="10" xfId="49" applyNumberFormat="1" applyFont="1" applyFill="1" applyBorder="1" applyAlignment="1" applyProtection="1">
      <alignment horizontal="center" vertical="center"/>
      <protection locked="0"/>
    </xf>
    <xf numFmtId="0" fontId="21" fillId="0" borderId="10" xfId="0" applyFont="1" applyBorder="1" applyAlignment="1">
      <alignment horizontal="center" vertical="center"/>
    </xf>
    <xf numFmtId="0" fontId="0" fillId="0" borderId="20" xfId="0" applyBorder="1" applyAlignment="1" applyProtection="1">
      <alignment horizontal="left" vertical="center"/>
      <protection/>
    </xf>
    <xf numFmtId="0" fontId="0" fillId="0" borderId="18" xfId="0" applyBorder="1" applyAlignment="1" applyProtection="1">
      <alignment horizontal="left" vertical="center"/>
      <protection/>
    </xf>
    <xf numFmtId="0" fontId="22" fillId="0" borderId="20" xfId="0" applyFont="1" applyFill="1" applyBorder="1" applyAlignment="1" applyProtection="1">
      <alignment horizontal="center" vertical="center"/>
      <protection locked="0"/>
    </xf>
    <xf numFmtId="0" fontId="22" fillId="0" borderId="22" xfId="0" applyFont="1" applyFill="1" applyBorder="1" applyAlignment="1" applyProtection="1">
      <alignment horizontal="center" vertical="center"/>
      <protection locked="0"/>
    </xf>
    <xf numFmtId="0" fontId="22" fillId="0" borderId="18"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wrapText="1"/>
      <protection/>
    </xf>
    <xf numFmtId="0" fontId="19" fillId="0" borderId="29" xfId="0" applyFont="1" applyFill="1" applyBorder="1" applyAlignment="1" applyProtection="1">
      <alignment horizontal="center" vertical="center" wrapText="1"/>
      <protection/>
    </xf>
    <xf numFmtId="0" fontId="19" fillId="0" borderId="30" xfId="0" applyFont="1" applyFill="1" applyBorder="1" applyAlignment="1" applyProtection="1">
      <alignment horizontal="center" vertical="center" wrapText="1"/>
      <protection/>
    </xf>
    <xf numFmtId="0" fontId="19" fillId="0" borderId="31" xfId="0" applyFont="1" applyFill="1" applyBorder="1" applyAlignment="1" applyProtection="1">
      <alignment horizontal="center" vertical="center" wrapText="1"/>
      <protection/>
    </xf>
    <xf numFmtId="0" fontId="19" fillId="0" borderId="32" xfId="0" applyFont="1" applyFill="1" applyBorder="1" applyAlignment="1" applyProtection="1">
      <alignment horizontal="center" vertical="center" wrapText="1"/>
      <protection/>
    </xf>
    <xf numFmtId="0" fontId="19" fillId="0" borderId="34" xfId="0" applyFont="1" applyFill="1" applyBorder="1" applyAlignment="1" applyProtection="1">
      <alignment horizontal="center" vertical="center" wrapText="1"/>
      <protection/>
    </xf>
    <xf numFmtId="0" fontId="30" fillId="0" borderId="10" xfId="49" applyNumberFormat="1" applyFont="1" applyBorder="1" applyAlignment="1" applyProtection="1">
      <alignment horizontal="center" vertical="center" wrapText="1"/>
      <protection/>
    </xf>
    <xf numFmtId="9"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_FORMATO POA" xfId="49"/>
    <cellStyle name="Millares_Libro2"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0</xdr:row>
      <xdr:rowOff>47625</xdr:rowOff>
    </xdr:from>
    <xdr:to>
      <xdr:col>2</xdr:col>
      <xdr:colOff>542925</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771525" y="47625"/>
          <a:ext cx="1438275" cy="1447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guatibonza\Downloads\FEV-16%20Gestion%20int.%20Residuos%20solid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jguatibonza\Downloads\FEV-16%20Restaurar%20areas%20con%20vocacion%20foresta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jguatibonza\Downloads\FEV-16%20Conservacion%20areas%20declarad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24">
          <cell r="G24" t="str">
            <v>LUZ DEYANIRA GONZALEZ CASTILLO</v>
          </cell>
        </row>
        <row r="25">
          <cell r="G25" t="str">
            <v>Subdirectora de Planeación y Sistemas de Información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 val="POA H.C. "/>
    </sheetNames>
    <sheetDataSet>
      <sheetData sheetId="0">
        <row r="6">
          <cell r="D6" t="str">
            <v>CONOCIMIENTO, CONSERVACIÓN Y USO DE LOS RECURSOS NATURALES Y LA BIODIVERSIDAD</v>
          </cell>
        </row>
        <row r="7">
          <cell r="D7" t="str">
            <v>Conservación, Restauración y Manejo de Ecosistemas y Biodiversidad</v>
          </cell>
        </row>
        <row r="8">
          <cell r="D8" t="str">
            <v>Implementación de estrategias para la  conservación y la restauración de ecosistemas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9">
          <cell r="D9" t="str">
            <v>Medidas de conservación en áreas protegidas declaradas</v>
          </cell>
        </row>
        <row r="14">
          <cell r="B14" t="str">
            <v>Implementación de medidas de conservación de manejo en áreas protegidas</v>
          </cell>
          <cell r="F14" t="str">
            <v>Realizar el Monitoreo del AICA Lago de Tota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0"/>
  <sheetViews>
    <sheetView showGridLines="0" tabSelected="1" zoomScale="90" zoomScaleNormal="90" zoomScalePageLayoutView="0" workbookViewId="0" topLeftCell="O20">
      <selection activeCell="S28" sqref="S28"/>
    </sheetView>
  </sheetViews>
  <sheetFormatPr defaultColWidth="11.421875" defaultRowHeight="12.75"/>
  <cols>
    <col min="1" max="1" width="8.421875" style="1" customWidth="1"/>
    <col min="2" max="2" width="16.57421875" style="1" customWidth="1"/>
    <col min="3" max="4" width="13.140625" style="1" customWidth="1"/>
    <col min="5" max="5" width="12.7109375" style="1" customWidth="1"/>
    <col min="6" max="6" width="15.8515625" style="1" customWidth="1"/>
    <col min="7" max="7" width="10.00390625" style="1" hidden="1" customWidth="1"/>
    <col min="8" max="8" width="11.57421875" style="10" hidden="1" customWidth="1"/>
    <col min="9" max="9" width="50.00390625" style="10" customWidth="1"/>
    <col min="10" max="10" width="25.140625" style="1" customWidth="1"/>
    <col min="11" max="11" width="21.57421875" style="1" customWidth="1"/>
    <col min="12" max="12" width="28.28125" style="1" customWidth="1"/>
    <col min="13" max="13" width="15.7109375" style="1" customWidth="1"/>
    <col min="14" max="14" width="16.57421875" style="1" customWidth="1"/>
    <col min="15" max="18" width="19.00390625" style="11" customWidth="1"/>
    <col min="19" max="19" width="20.7109375" style="11" customWidth="1"/>
    <col min="20" max="20" width="20.8515625" style="1" customWidth="1"/>
    <col min="21" max="21" width="20.28125" style="1" customWidth="1"/>
    <col min="22" max="22" width="18.57421875" style="1" customWidth="1"/>
    <col min="23" max="23" width="20.8515625" style="1" customWidth="1"/>
    <col min="24" max="24" width="89.00390625" style="1" customWidth="1"/>
    <col min="25" max="25" width="54.57421875" style="1" customWidth="1"/>
    <col min="26" max="16384" width="11.421875" style="1" customWidth="1"/>
  </cols>
  <sheetData>
    <row r="1" spans="1:24" ht="60" customHeight="1">
      <c r="A1" s="144"/>
      <c r="B1" s="144"/>
      <c r="C1" s="144"/>
      <c r="D1" s="146" t="s">
        <v>18</v>
      </c>
      <c r="E1" s="146"/>
      <c r="F1" s="146"/>
      <c r="G1" s="146"/>
      <c r="H1" s="146"/>
      <c r="I1" s="146"/>
      <c r="J1" s="146"/>
      <c r="K1" s="146"/>
      <c r="L1" s="146"/>
      <c r="M1" s="146"/>
      <c r="N1" s="146"/>
      <c r="O1" s="146"/>
      <c r="P1" s="146"/>
      <c r="Q1" s="146"/>
      <c r="R1" s="146"/>
      <c r="S1" s="146"/>
      <c r="T1" s="146"/>
      <c r="U1" s="143" t="s">
        <v>45</v>
      </c>
      <c r="V1" s="143"/>
      <c r="W1" s="143"/>
      <c r="X1" s="143"/>
    </row>
    <row r="2" spans="1:24" ht="21.75" customHeight="1">
      <c r="A2" s="144"/>
      <c r="B2" s="144"/>
      <c r="C2" s="144"/>
      <c r="D2" s="146"/>
      <c r="E2" s="146"/>
      <c r="F2" s="146"/>
      <c r="G2" s="146"/>
      <c r="H2" s="146"/>
      <c r="I2" s="146"/>
      <c r="J2" s="146"/>
      <c r="K2" s="146"/>
      <c r="L2" s="146"/>
      <c r="M2" s="146"/>
      <c r="N2" s="146"/>
      <c r="O2" s="146"/>
      <c r="P2" s="146"/>
      <c r="Q2" s="146"/>
      <c r="R2" s="146"/>
      <c r="S2" s="146"/>
      <c r="T2" s="146"/>
      <c r="U2" s="144" t="s">
        <v>19</v>
      </c>
      <c r="V2" s="144"/>
      <c r="W2" s="144"/>
      <c r="X2" s="144"/>
    </row>
    <row r="3" spans="1:24" ht="19.5" customHeight="1">
      <c r="A3" s="144"/>
      <c r="B3" s="144"/>
      <c r="C3" s="144"/>
      <c r="D3" s="146" t="s">
        <v>20</v>
      </c>
      <c r="E3" s="146"/>
      <c r="F3" s="146"/>
      <c r="G3" s="146"/>
      <c r="H3" s="146"/>
      <c r="I3" s="146"/>
      <c r="J3" s="146"/>
      <c r="K3" s="146"/>
      <c r="L3" s="146"/>
      <c r="M3" s="146"/>
      <c r="N3" s="146"/>
      <c r="O3" s="146"/>
      <c r="P3" s="146"/>
      <c r="Q3" s="146"/>
      <c r="R3" s="146"/>
      <c r="S3" s="146"/>
      <c r="T3" s="146"/>
      <c r="U3" s="160" t="s">
        <v>22</v>
      </c>
      <c r="V3" s="161"/>
      <c r="W3" s="162"/>
      <c r="X3" s="2" t="s">
        <v>23</v>
      </c>
    </row>
    <row r="4" spans="1:24" ht="19.5" customHeight="1">
      <c r="A4" s="144"/>
      <c r="B4" s="144"/>
      <c r="C4" s="144"/>
      <c r="D4" s="146"/>
      <c r="E4" s="146"/>
      <c r="F4" s="146"/>
      <c r="G4" s="146"/>
      <c r="H4" s="146"/>
      <c r="I4" s="146"/>
      <c r="J4" s="146"/>
      <c r="K4" s="146"/>
      <c r="L4" s="146"/>
      <c r="M4" s="146"/>
      <c r="N4" s="146"/>
      <c r="O4" s="146"/>
      <c r="P4" s="146"/>
      <c r="Q4" s="146"/>
      <c r="R4" s="146"/>
      <c r="S4" s="146"/>
      <c r="T4" s="146"/>
      <c r="U4" s="160" t="s">
        <v>61</v>
      </c>
      <c r="V4" s="161"/>
      <c r="W4" s="162"/>
      <c r="X4" s="3">
        <v>43003</v>
      </c>
    </row>
    <row r="5" spans="1:24" ht="31.5" customHeight="1">
      <c r="A5" s="145" t="s">
        <v>21</v>
      </c>
      <c r="B5" s="145"/>
      <c r="C5" s="145"/>
      <c r="D5" s="145"/>
      <c r="E5" s="145"/>
      <c r="F5" s="145"/>
      <c r="G5" s="145"/>
      <c r="H5" s="145"/>
      <c r="I5" s="145"/>
      <c r="J5" s="145"/>
      <c r="K5" s="145"/>
      <c r="L5" s="145"/>
      <c r="M5" s="145"/>
      <c r="N5" s="145"/>
      <c r="O5" s="145"/>
      <c r="P5" s="145"/>
      <c r="Q5" s="145"/>
      <c r="R5" s="145"/>
      <c r="S5" s="145"/>
      <c r="T5" s="145"/>
      <c r="U5" s="145"/>
      <c r="V5" s="145"/>
      <c r="W5" s="145"/>
      <c r="X5" s="145"/>
    </row>
    <row r="6" spans="1:24" ht="20.25" customHeight="1">
      <c r="A6" s="4"/>
      <c r="B6" s="4"/>
      <c r="C6" s="4"/>
      <c r="D6" s="4"/>
      <c r="E6" s="4"/>
      <c r="F6" s="4"/>
      <c r="G6" s="4"/>
      <c r="H6" s="4"/>
      <c r="I6" s="4"/>
      <c r="J6" s="4"/>
      <c r="K6" s="4"/>
      <c r="L6" s="4"/>
      <c r="M6" s="4"/>
      <c r="N6" s="4"/>
      <c r="O6" s="4"/>
      <c r="P6" s="4"/>
      <c r="Q6" s="4"/>
      <c r="R6" s="4"/>
      <c r="S6" s="4"/>
      <c r="T6" s="4"/>
      <c r="U6" s="4"/>
      <c r="V6" s="4"/>
      <c r="W6" s="4"/>
      <c r="X6" s="4"/>
    </row>
    <row r="7" spans="11:24" ht="20.25" customHeight="1">
      <c r="K7" s="15"/>
      <c r="L7" s="15"/>
      <c r="M7" s="15"/>
      <c r="N7" s="15"/>
      <c r="O7" s="4"/>
      <c r="P7" s="4"/>
      <c r="Q7" s="4"/>
      <c r="R7" s="4"/>
      <c r="S7" s="4"/>
      <c r="T7" s="4"/>
      <c r="U7" s="4"/>
      <c r="V7" s="4"/>
      <c r="W7" s="4"/>
      <c r="X7" s="4"/>
    </row>
    <row r="8" spans="11:23" ht="16.5" customHeight="1">
      <c r="K8" s="17"/>
      <c r="L8" s="17"/>
      <c r="M8" s="17"/>
      <c r="N8" s="17"/>
      <c r="O8" s="5"/>
      <c r="P8" s="5"/>
      <c r="Q8" s="5"/>
      <c r="R8" s="5"/>
      <c r="S8" s="5"/>
      <c r="T8" s="5"/>
      <c r="U8" s="5"/>
      <c r="V8" s="5"/>
      <c r="W8" s="5"/>
    </row>
    <row r="9" spans="11:23" ht="13.5" customHeight="1">
      <c r="K9" s="17"/>
      <c r="L9" s="17"/>
      <c r="M9" s="17"/>
      <c r="N9" s="17"/>
      <c r="O9" s="5"/>
      <c r="P9" s="5"/>
      <c r="Q9" s="5"/>
      <c r="R9" s="5"/>
      <c r="S9" s="5"/>
      <c r="T9" s="5"/>
      <c r="U9" s="5"/>
      <c r="V9" s="5"/>
      <c r="W9" s="5"/>
    </row>
    <row r="10" spans="1:23" ht="9" customHeight="1" thickBot="1">
      <c r="A10" s="19"/>
      <c r="B10" s="20"/>
      <c r="C10" s="20"/>
      <c r="D10" s="22"/>
      <c r="E10" s="22"/>
      <c r="F10" s="22"/>
      <c r="G10" s="22"/>
      <c r="H10" s="21"/>
      <c r="I10" s="21"/>
      <c r="J10" s="22"/>
      <c r="K10" s="22"/>
      <c r="L10" s="22"/>
      <c r="M10" s="22"/>
      <c r="N10" s="22"/>
      <c r="O10" s="7"/>
      <c r="P10" s="7"/>
      <c r="Q10" s="7"/>
      <c r="R10" s="7"/>
      <c r="S10" s="7"/>
      <c r="T10" s="6"/>
      <c r="U10" s="6"/>
      <c r="V10" s="6"/>
      <c r="W10" s="6"/>
    </row>
    <row r="11" spans="1:24" ht="36" customHeight="1">
      <c r="A11" s="147" t="s">
        <v>5</v>
      </c>
      <c r="B11" s="148"/>
      <c r="C11" s="148"/>
      <c r="D11" s="136" t="str">
        <f>'[2]POA H.A.'!$D$6</f>
        <v>CONOCIMIENTO, CONSERVACIÓN Y USO DE LOS RECURSOS NATURALES Y LA BIODIVERSIDAD</v>
      </c>
      <c r="E11" s="136"/>
      <c r="F11" s="136"/>
      <c r="G11" s="136"/>
      <c r="H11" s="136"/>
      <c r="I11" s="136"/>
      <c r="J11" s="23" t="s">
        <v>2</v>
      </c>
      <c r="K11" s="23" t="s">
        <v>3</v>
      </c>
      <c r="L11" s="46"/>
      <c r="M11" s="163" t="s">
        <v>24</v>
      </c>
      <c r="N11" s="164"/>
      <c r="O11" s="97" t="s">
        <v>57</v>
      </c>
      <c r="P11" s="97"/>
      <c r="Q11" s="97"/>
      <c r="R11" s="97"/>
      <c r="S11" s="101" t="s">
        <v>48</v>
      </c>
      <c r="T11" s="101">
        <v>2018</v>
      </c>
      <c r="U11" s="48"/>
      <c r="V11" s="48"/>
      <c r="W11" s="48"/>
      <c r="X11" s="48"/>
    </row>
    <row r="12" spans="1:24" ht="22.5" customHeight="1">
      <c r="A12" s="127" t="s">
        <v>29</v>
      </c>
      <c r="B12" s="128"/>
      <c r="C12" s="129"/>
      <c r="D12" s="87" t="str">
        <f>'[2]POA H.A.'!$D$7</f>
        <v>Conservación, Restauración y Manejo de Ecosistemas y Biodiversidad</v>
      </c>
      <c r="E12" s="88"/>
      <c r="F12" s="88"/>
      <c r="G12" s="88"/>
      <c r="H12" s="88"/>
      <c r="I12" s="89"/>
      <c r="J12" s="24" t="s">
        <v>4</v>
      </c>
      <c r="K12" s="25">
        <v>169000000</v>
      </c>
      <c r="L12" s="26"/>
      <c r="M12" s="165"/>
      <c r="N12" s="166"/>
      <c r="O12" s="16" t="s">
        <v>74</v>
      </c>
      <c r="P12" s="16" t="s">
        <v>59</v>
      </c>
      <c r="Q12" s="16" t="s">
        <v>60</v>
      </c>
      <c r="R12" s="16" t="s">
        <v>0</v>
      </c>
      <c r="S12" s="102"/>
      <c r="T12" s="102"/>
      <c r="U12" s="8"/>
      <c r="V12" s="8"/>
      <c r="W12" s="8"/>
      <c r="X12" s="8"/>
    </row>
    <row r="13" spans="1:24" ht="23.25" customHeight="1">
      <c r="A13" s="130"/>
      <c r="B13" s="131"/>
      <c r="C13" s="132"/>
      <c r="D13" s="90"/>
      <c r="E13" s="91"/>
      <c r="F13" s="91"/>
      <c r="G13" s="91"/>
      <c r="H13" s="91"/>
      <c r="I13" s="92"/>
      <c r="J13" s="27" t="s">
        <v>6</v>
      </c>
      <c r="K13" s="29" t="s">
        <v>7</v>
      </c>
      <c r="L13" s="26"/>
      <c r="M13" s="167"/>
      <c r="N13" s="168"/>
      <c r="O13" s="18" t="s">
        <v>49</v>
      </c>
      <c r="P13" s="18"/>
      <c r="Q13" s="18"/>
      <c r="R13" s="18"/>
      <c r="S13" s="103"/>
      <c r="T13" s="103"/>
      <c r="U13" s="8"/>
      <c r="V13" s="8"/>
      <c r="W13" s="8"/>
      <c r="X13" s="8"/>
    </row>
    <row r="14" spans="1:24" ht="15.75" customHeight="1" thickBot="1">
      <c r="A14" s="133"/>
      <c r="B14" s="134"/>
      <c r="C14" s="135"/>
      <c r="D14" s="93"/>
      <c r="E14" s="94"/>
      <c r="F14" s="94"/>
      <c r="G14" s="94"/>
      <c r="H14" s="94"/>
      <c r="I14" s="95"/>
      <c r="J14" s="27" t="s">
        <v>8</v>
      </c>
      <c r="K14" s="29" t="s">
        <v>7</v>
      </c>
      <c r="L14" s="30"/>
      <c r="M14" s="28"/>
      <c r="N14" s="31"/>
      <c r="O14" s="85"/>
      <c r="P14" s="85"/>
      <c r="Q14" s="85"/>
      <c r="R14" s="85"/>
      <c r="S14" s="85"/>
      <c r="T14" s="85"/>
      <c r="U14" s="85"/>
      <c r="V14" s="85"/>
      <c r="W14" s="85"/>
      <c r="X14" s="85"/>
    </row>
    <row r="15" spans="1:24" ht="15.75" customHeight="1">
      <c r="A15" s="127" t="s">
        <v>50</v>
      </c>
      <c r="B15" s="128"/>
      <c r="C15" s="129"/>
      <c r="D15" s="87" t="str">
        <f>'[2]POA H.A.'!$D$8</f>
        <v>Implementación de estrategias para la  conservación y la restauración de ecosistemas</v>
      </c>
      <c r="E15" s="88"/>
      <c r="F15" s="88"/>
      <c r="G15" s="88"/>
      <c r="H15" s="88"/>
      <c r="I15" s="89"/>
      <c r="J15" s="27" t="s">
        <v>9</v>
      </c>
      <c r="K15" s="29" t="s">
        <v>7</v>
      </c>
      <c r="L15" s="30"/>
      <c r="M15" s="28"/>
      <c r="N15" s="31"/>
      <c r="O15" s="8"/>
      <c r="P15" s="8"/>
      <c r="Q15" s="8"/>
      <c r="R15" s="8"/>
      <c r="S15" s="8"/>
      <c r="T15" s="8"/>
      <c r="U15" s="8"/>
      <c r="V15" s="8"/>
      <c r="W15" s="8"/>
      <c r="X15" s="8"/>
    </row>
    <row r="16" spans="1:24" ht="15.75" customHeight="1">
      <c r="A16" s="130"/>
      <c r="B16" s="131"/>
      <c r="C16" s="132"/>
      <c r="D16" s="90"/>
      <c r="E16" s="91"/>
      <c r="F16" s="91"/>
      <c r="G16" s="91"/>
      <c r="H16" s="91"/>
      <c r="I16" s="92"/>
      <c r="J16" s="27" t="s">
        <v>10</v>
      </c>
      <c r="K16" s="29" t="s">
        <v>7</v>
      </c>
      <c r="L16" s="30"/>
      <c r="M16" s="28"/>
      <c r="N16" s="31"/>
      <c r="O16" s="8"/>
      <c r="P16" s="8"/>
      <c r="Q16" s="8"/>
      <c r="R16" s="8"/>
      <c r="S16" s="8"/>
      <c r="T16" s="8"/>
      <c r="U16" s="8"/>
      <c r="V16" s="8"/>
      <c r="W16" s="8"/>
      <c r="X16" s="8"/>
    </row>
    <row r="17" spans="1:24" ht="15.75" customHeight="1" thickBot="1">
      <c r="A17" s="133"/>
      <c r="B17" s="134"/>
      <c r="C17" s="135"/>
      <c r="D17" s="93"/>
      <c r="E17" s="94"/>
      <c r="F17" s="94"/>
      <c r="G17" s="94"/>
      <c r="H17" s="94"/>
      <c r="I17" s="95"/>
      <c r="J17" s="27" t="s">
        <v>31</v>
      </c>
      <c r="K17" s="29" t="s">
        <v>7</v>
      </c>
      <c r="L17" s="30"/>
      <c r="M17" s="28"/>
      <c r="N17" s="31"/>
      <c r="O17" s="8"/>
      <c r="P17" s="8"/>
      <c r="Q17" s="8"/>
      <c r="R17" s="8"/>
      <c r="S17" s="8"/>
      <c r="T17" s="8"/>
      <c r="U17" s="8"/>
      <c r="V17" s="8"/>
      <c r="W17" s="8"/>
      <c r="X17" s="8"/>
    </row>
    <row r="18" spans="1:24" ht="15.75" customHeight="1">
      <c r="A18" s="127" t="s">
        <v>51</v>
      </c>
      <c r="B18" s="128"/>
      <c r="C18" s="129"/>
      <c r="D18" s="104" t="str">
        <f>'[3]POA H.A.'!$D$9</f>
        <v>Medidas de conservación en áreas protegidas declaradas</v>
      </c>
      <c r="E18" s="105"/>
      <c r="F18" s="105"/>
      <c r="G18" s="105"/>
      <c r="H18" s="105"/>
      <c r="I18" s="106"/>
      <c r="J18" s="27" t="s">
        <v>32</v>
      </c>
      <c r="K18" s="29" t="s">
        <v>7</v>
      </c>
      <c r="L18" s="30"/>
      <c r="M18" s="28"/>
      <c r="N18" s="31"/>
      <c r="O18" s="8"/>
      <c r="P18" s="8"/>
      <c r="Q18" s="8"/>
      <c r="R18" s="8"/>
      <c r="S18" s="8"/>
      <c r="T18" s="8"/>
      <c r="U18" s="8"/>
      <c r="V18" s="8"/>
      <c r="W18" s="8"/>
      <c r="X18" s="8"/>
    </row>
    <row r="19" spans="1:24" ht="15.75" customHeight="1">
      <c r="A19" s="130"/>
      <c r="B19" s="131"/>
      <c r="C19" s="132"/>
      <c r="D19" s="107"/>
      <c r="E19" s="108"/>
      <c r="F19" s="108"/>
      <c r="G19" s="108"/>
      <c r="H19" s="108"/>
      <c r="I19" s="109"/>
      <c r="J19" s="27" t="s">
        <v>33</v>
      </c>
      <c r="K19" s="29" t="s">
        <v>7</v>
      </c>
      <c r="L19" s="30"/>
      <c r="M19" s="28"/>
      <c r="N19" s="31"/>
      <c r="O19" s="8"/>
      <c r="P19" s="8"/>
      <c r="Q19" s="8"/>
      <c r="R19" s="8"/>
      <c r="S19" s="8"/>
      <c r="T19" s="8"/>
      <c r="U19" s="8"/>
      <c r="V19" s="8"/>
      <c r="W19" s="8"/>
      <c r="X19" s="8"/>
    </row>
    <row r="20" spans="1:24" ht="15.75" customHeight="1" thickBot="1">
      <c r="A20" s="133"/>
      <c r="B20" s="134"/>
      <c r="C20" s="135"/>
      <c r="D20" s="110"/>
      <c r="E20" s="111"/>
      <c r="F20" s="111"/>
      <c r="G20" s="111"/>
      <c r="H20" s="111"/>
      <c r="I20" s="112"/>
      <c r="J20" s="27" t="s">
        <v>34</v>
      </c>
      <c r="K20" s="29" t="s">
        <v>7</v>
      </c>
      <c r="L20" s="30"/>
      <c r="M20" s="28"/>
      <c r="N20" s="31"/>
      <c r="O20" s="8"/>
      <c r="P20" s="8"/>
      <c r="Q20" s="8"/>
      <c r="R20" s="8"/>
      <c r="S20" s="8"/>
      <c r="T20" s="8"/>
      <c r="U20" s="8"/>
      <c r="V20" s="8"/>
      <c r="W20" s="8"/>
      <c r="X20" s="8"/>
    </row>
    <row r="21" spans="1:24" ht="15.75" customHeight="1">
      <c r="A21" s="127" t="s">
        <v>30</v>
      </c>
      <c r="B21" s="128"/>
      <c r="C21" s="129"/>
      <c r="D21" s="104" t="s">
        <v>62</v>
      </c>
      <c r="E21" s="105"/>
      <c r="F21" s="105"/>
      <c r="G21" s="105"/>
      <c r="H21" s="105"/>
      <c r="I21" s="106"/>
      <c r="J21" s="27" t="s">
        <v>35</v>
      </c>
      <c r="K21" s="29" t="s">
        <v>7</v>
      </c>
      <c r="L21" s="30"/>
      <c r="M21" s="28"/>
      <c r="N21" s="31"/>
      <c r="O21" s="8"/>
      <c r="P21" s="8"/>
      <c r="Q21" s="8"/>
      <c r="R21" s="8"/>
      <c r="S21" s="8"/>
      <c r="T21" s="8"/>
      <c r="U21" s="8"/>
      <c r="V21" s="8"/>
      <c r="W21" s="8"/>
      <c r="X21" s="8"/>
    </row>
    <row r="22" spans="1:25" ht="15.75" customHeight="1">
      <c r="A22" s="130"/>
      <c r="B22" s="131"/>
      <c r="C22" s="132"/>
      <c r="D22" s="107"/>
      <c r="E22" s="108"/>
      <c r="F22" s="108"/>
      <c r="G22" s="108"/>
      <c r="H22" s="108"/>
      <c r="I22" s="109"/>
      <c r="J22" s="27" t="s">
        <v>36</v>
      </c>
      <c r="K22" s="50" t="s">
        <v>7</v>
      </c>
      <c r="L22" s="30"/>
      <c r="M22" s="28"/>
      <c r="N22" s="31"/>
      <c r="O22" s="8"/>
      <c r="P22" s="8"/>
      <c r="Q22" s="8"/>
      <c r="R22" s="8"/>
      <c r="S22" s="8"/>
      <c r="T22" s="8"/>
      <c r="U22" s="8"/>
      <c r="V22" s="8"/>
      <c r="W22" s="8"/>
      <c r="X22" s="8"/>
      <c r="Y22" s="14"/>
    </row>
    <row r="23" spans="1:25" ht="15.75" customHeight="1">
      <c r="A23" s="130"/>
      <c r="B23" s="131"/>
      <c r="C23" s="132"/>
      <c r="D23" s="107"/>
      <c r="E23" s="108"/>
      <c r="F23" s="108"/>
      <c r="G23" s="108"/>
      <c r="H23" s="108"/>
      <c r="I23" s="109"/>
      <c r="J23" s="49" t="s">
        <v>39</v>
      </c>
      <c r="K23" s="51">
        <f>SUM(K12:K22)</f>
        <v>169000000</v>
      </c>
      <c r="L23" s="64"/>
      <c r="M23" s="28"/>
      <c r="N23" s="31"/>
      <c r="O23" s="126"/>
      <c r="P23" s="126"/>
      <c r="Q23" s="113"/>
      <c r="R23" s="113"/>
      <c r="S23" s="8"/>
      <c r="T23" s="8"/>
      <c r="U23" s="8"/>
      <c r="V23" s="8"/>
      <c r="W23" s="8"/>
      <c r="X23" s="8"/>
      <c r="Y23" s="14"/>
    </row>
    <row r="24" spans="1:25" ht="30.75" customHeight="1">
      <c r="A24" s="97" t="s">
        <v>11</v>
      </c>
      <c r="B24" s="96" t="s">
        <v>43</v>
      </c>
      <c r="C24" s="96"/>
      <c r="D24" s="96"/>
      <c r="E24" s="96"/>
      <c r="F24" s="96"/>
      <c r="G24" s="43"/>
      <c r="H24" s="43"/>
      <c r="I24" s="137" t="s">
        <v>44</v>
      </c>
      <c r="J24" s="138" t="str">
        <f>CONCATENATE("METAS AÑO ",T11," POA")</f>
        <v>METAS AÑO 2018 POA</v>
      </c>
      <c r="K24" s="139"/>
      <c r="L24" s="169" t="str">
        <f>CONCATENATE("METAS AÑO ",T11," P.A.")</f>
        <v>METAS AÑO 2018 P.A.</v>
      </c>
      <c r="M24" s="96" t="s">
        <v>42</v>
      </c>
      <c r="N24" s="96"/>
      <c r="O24" s="156" t="str">
        <f>CONCATENATE("AVANCE METAS POA ",T11)</f>
        <v>AVANCE METAS POA 2018</v>
      </c>
      <c r="P24" s="156"/>
      <c r="Q24" s="156" t="str">
        <f>CONCATENATE("AVANCE METAS PA ",T11)</f>
        <v>AVANCE METAS PA 2018</v>
      </c>
      <c r="R24" s="156"/>
      <c r="S24" s="152" t="s">
        <v>26</v>
      </c>
      <c r="T24" s="151" t="s">
        <v>27</v>
      </c>
      <c r="U24" s="100" t="s">
        <v>28</v>
      </c>
      <c r="V24" s="151" t="s">
        <v>46</v>
      </c>
      <c r="W24" s="100" t="s">
        <v>47</v>
      </c>
      <c r="X24" s="149" t="s">
        <v>40</v>
      </c>
      <c r="Y24" s="98" t="s">
        <v>58</v>
      </c>
    </row>
    <row r="25" spans="1:25" ht="12.75" customHeight="1">
      <c r="A25" s="97"/>
      <c r="B25" s="96"/>
      <c r="C25" s="96"/>
      <c r="D25" s="96"/>
      <c r="E25" s="96"/>
      <c r="F25" s="96"/>
      <c r="G25" s="44"/>
      <c r="H25" s="96" t="s">
        <v>12</v>
      </c>
      <c r="I25" s="137"/>
      <c r="J25" s="140"/>
      <c r="K25" s="139"/>
      <c r="L25" s="169"/>
      <c r="M25" s="96"/>
      <c r="N25" s="96"/>
      <c r="O25" s="150" t="s">
        <v>25</v>
      </c>
      <c r="P25" s="149" t="s">
        <v>17</v>
      </c>
      <c r="Q25" s="155" t="s">
        <v>25</v>
      </c>
      <c r="R25" s="86" t="s">
        <v>17</v>
      </c>
      <c r="S25" s="153"/>
      <c r="T25" s="151"/>
      <c r="U25" s="100"/>
      <c r="V25" s="151"/>
      <c r="W25" s="100"/>
      <c r="X25" s="149"/>
      <c r="Y25" s="99"/>
    </row>
    <row r="26" spans="1:25" ht="30.75" customHeight="1">
      <c r="A26" s="97"/>
      <c r="B26" s="96"/>
      <c r="C26" s="96"/>
      <c r="D26" s="96"/>
      <c r="E26" s="96"/>
      <c r="F26" s="96"/>
      <c r="G26" s="44"/>
      <c r="H26" s="96"/>
      <c r="I26" s="137"/>
      <c r="J26" s="141"/>
      <c r="K26" s="142"/>
      <c r="L26" s="169"/>
      <c r="M26" s="96"/>
      <c r="N26" s="96"/>
      <c r="O26" s="150"/>
      <c r="P26" s="149"/>
      <c r="Q26" s="155"/>
      <c r="R26" s="86"/>
      <c r="S26" s="154"/>
      <c r="T26" s="151"/>
      <c r="U26" s="100"/>
      <c r="V26" s="151"/>
      <c r="W26" s="100"/>
      <c r="X26" s="149"/>
      <c r="Y26" s="99"/>
    </row>
    <row r="27" spans="1:25" ht="57" customHeight="1">
      <c r="A27" s="72">
        <v>1</v>
      </c>
      <c r="B27" s="120" t="str">
        <f>'[3]POA H.A.'!$B$14</f>
        <v>Implementación de medidas de conservación de manejo en áreas protegidas</v>
      </c>
      <c r="C27" s="121"/>
      <c r="D27" s="121"/>
      <c r="E27" s="121"/>
      <c r="F27" s="122"/>
      <c r="G27" s="66"/>
      <c r="H27" s="32"/>
      <c r="I27" s="63" t="str">
        <f>'[3]POA H.A.'!F14</f>
        <v>Realizar el Monitoreo del AICA Lago de Tota</v>
      </c>
      <c r="J27" s="116" t="s">
        <v>64</v>
      </c>
      <c r="K27" s="117"/>
      <c r="L27" s="170">
        <v>1</v>
      </c>
      <c r="M27" s="114" t="s">
        <v>66</v>
      </c>
      <c r="N27" s="115"/>
      <c r="O27" s="9" t="s">
        <v>69</v>
      </c>
      <c r="P27" s="56">
        <f>O27/12</f>
        <v>0.08333333333333333</v>
      </c>
      <c r="Q27" s="118">
        <f>AVERAGE(P27:P28)</f>
        <v>0.10416666666666666</v>
      </c>
      <c r="R27" s="118">
        <f>Q27/L27</f>
        <v>0.10416666666666666</v>
      </c>
      <c r="S27" s="67">
        <v>46000000</v>
      </c>
      <c r="T27" s="67">
        <v>45999264</v>
      </c>
      <c r="U27" s="68">
        <f>T27/S27</f>
        <v>0.999984</v>
      </c>
      <c r="V27" s="67"/>
      <c r="W27" s="69">
        <f>V27/S27</f>
        <v>0</v>
      </c>
      <c r="X27" s="65" t="s">
        <v>72</v>
      </c>
      <c r="Y27" s="70" t="s">
        <v>68</v>
      </c>
    </row>
    <row r="28" spans="1:25" ht="121.5" customHeight="1" thickBot="1">
      <c r="A28" s="73"/>
      <c r="B28" s="123"/>
      <c r="C28" s="124"/>
      <c r="D28" s="124"/>
      <c r="E28" s="124"/>
      <c r="F28" s="125"/>
      <c r="G28" s="66"/>
      <c r="H28" s="32"/>
      <c r="I28" s="63" t="s">
        <v>63</v>
      </c>
      <c r="J28" s="116" t="s">
        <v>65</v>
      </c>
      <c r="K28" s="117" t="s">
        <v>65</v>
      </c>
      <c r="L28" s="171"/>
      <c r="M28" s="114" t="s">
        <v>67</v>
      </c>
      <c r="N28" s="115" t="s">
        <v>67</v>
      </c>
      <c r="O28" s="9" t="s">
        <v>70</v>
      </c>
      <c r="P28" s="56">
        <f>O28/4</f>
        <v>0.125</v>
      </c>
      <c r="Q28" s="118"/>
      <c r="R28" s="119"/>
      <c r="S28" s="67">
        <v>123000000</v>
      </c>
      <c r="T28" s="67"/>
      <c r="U28" s="68">
        <f>T28/S28</f>
        <v>0</v>
      </c>
      <c r="V28" s="67"/>
      <c r="W28" s="69">
        <f>V28/S28</f>
        <v>0</v>
      </c>
      <c r="X28" s="65" t="s">
        <v>73</v>
      </c>
      <c r="Y28" s="71" t="s">
        <v>71</v>
      </c>
    </row>
    <row r="29" spans="1:23" s="37" customFormat="1" ht="24.75" customHeight="1" thickBot="1">
      <c r="A29" s="84" t="s">
        <v>1</v>
      </c>
      <c r="B29" s="84"/>
      <c r="C29" s="84"/>
      <c r="D29" s="84"/>
      <c r="E29" s="84"/>
      <c r="F29" s="84"/>
      <c r="G29" s="84"/>
      <c r="H29" s="84"/>
      <c r="I29" s="84"/>
      <c r="J29" s="84"/>
      <c r="K29" s="84"/>
      <c r="L29" s="84"/>
      <c r="M29" s="84"/>
      <c r="N29" s="84"/>
      <c r="O29" s="84"/>
      <c r="P29" s="33"/>
      <c r="Q29" s="34"/>
      <c r="R29" s="34"/>
      <c r="S29" s="35">
        <f>SUM(S27:S28)</f>
        <v>169000000</v>
      </c>
      <c r="T29" s="36">
        <f>SUM(T27:T28)</f>
        <v>45999264</v>
      </c>
      <c r="U29" s="57">
        <f>T29/S29</f>
        <v>0.27218499408284025</v>
      </c>
      <c r="V29" s="36">
        <f>SUM(V27:V28)</f>
        <v>0</v>
      </c>
      <c r="W29" s="58">
        <f>V29/S29</f>
        <v>0</v>
      </c>
    </row>
    <row r="30" spans="2:21" s="37" customFormat="1" ht="30.75" customHeight="1" thickBot="1">
      <c r="B30" s="158" t="s">
        <v>38</v>
      </c>
      <c r="C30" s="159"/>
      <c r="D30" s="38">
        <v>0</v>
      </c>
      <c r="F30" s="39" t="s">
        <v>37</v>
      </c>
      <c r="G30" s="60">
        <v>42549</v>
      </c>
      <c r="H30" s="61"/>
      <c r="I30" s="59">
        <v>43080</v>
      </c>
      <c r="J30" s="62"/>
      <c r="K30" s="62"/>
      <c r="L30" s="62"/>
      <c r="M30" s="62"/>
      <c r="N30" s="62"/>
      <c r="O30" s="47"/>
      <c r="P30" s="40">
        <f>AVERAGE(P27:P28)</f>
        <v>0.10416666666666666</v>
      </c>
      <c r="Q30" s="41"/>
      <c r="R30" s="40">
        <f>AVERAGE(R27:R28)</f>
        <v>0.10416666666666666</v>
      </c>
      <c r="S30" s="74"/>
      <c r="T30" s="75"/>
      <c r="U30" s="42"/>
    </row>
    <row r="31" spans="12:21" ht="12.75">
      <c r="L31" s="62"/>
      <c r="M31" s="62"/>
      <c r="T31" s="12"/>
      <c r="U31" s="12"/>
    </row>
    <row r="32" spans="12:21" ht="12.75">
      <c r="L32" s="62"/>
      <c r="M32" s="62"/>
      <c r="T32" s="12"/>
      <c r="U32" s="12"/>
    </row>
    <row r="33" spans="1:24" s="14" customFormat="1" ht="21.75" customHeight="1">
      <c r="A33" s="52"/>
      <c r="B33" s="53"/>
      <c r="C33" s="78" t="s">
        <v>41</v>
      </c>
      <c r="D33" s="79"/>
      <c r="E33" s="79"/>
      <c r="F33" s="80"/>
      <c r="G33" s="83" t="s">
        <v>52</v>
      </c>
      <c r="H33" s="83"/>
      <c r="I33" s="83"/>
      <c r="J33" s="83"/>
      <c r="K33" s="13"/>
      <c r="L33" s="62"/>
      <c r="M33" s="62"/>
      <c r="N33" s="13"/>
      <c r="O33" s="13"/>
      <c r="P33" s="13"/>
      <c r="Q33" s="13"/>
      <c r="R33" s="13"/>
      <c r="S33" s="13"/>
      <c r="T33" s="13"/>
      <c r="U33" s="13"/>
      <c r="V33" s="13"/>
      <c r="W33" s="13"/>
      <c r="X33" s="13"/>
    </row>
    <row r="34" spans="1:24" s="14" customFormat="1" ht="29.25" customHeight="1">
      <c r="A34" s="157" t="s">
        <v>14</v>
      </c>
      <c r="B34" s="157"/>
      <c r="C34" s="81" t="s">
        <v>55</v>
      </c>
      <c r="D34" s="82"/>
      <c r="E34" s="82"/>
      <c r="F34" s="77"/>
      <c r="G34" s="54" t="s">
        <v>53</v>
      </c>
      <c r="H34" s="54"/>
      <c r="I34" s="81" t="str">
        <f>'[1]POA H.A.'!G24</f>
        <v>LUZ DEYANIRA GONZALEZ CASTILLO</v>
      </c>
      <c r="J34" s="77"/>
      <c r="K34" s="13"/>
      <c r="L34" s="13"/>
      <c r="M34" s="13"/>
      <c r="N34" s="13"/>
      <c r="O34" s="13"/>
      <c r="P34" s="13"/>
      <c r="Q34" s="13"/>
      <c r="R34" s="13"/>
      <c r="S34" s="13"/>
      <c r="T34" s="13"/>
      <c r="U34" s="13"/>
      <c r="V34" s="13"/>
      <c r="W34" s="13"/>
      <c r="X34" s="13"/>
    </row>
    <row r="35" spans="1:24" ht="29.25" customHeight="1">
      <c r="A35" s="79" t="s">
        <v>15</v>
      </c>
      <c r="B35" s="80"/>
      <c r="C35" s="81" t="s">
        <v>56</v>
      </c>
      <c r="D35" s="82"/>
      <c r="E35" s="82"/>
      <c r="F35" s="77"/>
      <c r="G35" s="54" t="s">
        <v>54</v>
      </c>
      <c r="H35" s="54"/>
      <c r="I35" s="81" t="str">
        <f>'[1]POA H.A.'!G25</f>
        <v>Subdirectora de Planeación y Sistemas de Información</v>
      </c>
      <c r="J35" s="77"/>
      <c r="K35" s="13"/>
      <c r="L35" s="13"/>
      <c r="M35" s="13"/>
      <c r="N35" s="13"/>
      <c r="O35" s="13"/>
      <c r="P35" s="13"/>
      <c r="Q35" s="13"/>
      <c r="R35" s="13"/>
      <c r="S35" s="13"/>
      <c r="T35" s="13"/>
      <c r="U35" s="13"/>
      <c r="V35" s="13"/>
      <c r="W35" s="13"/>
      <c r="X35" s="13"/>
    </row>
    <row r="36" spans="1:24" ht="29.25" customHeight="1">
      <c r="A36" s="157" t="s">
        <v>13</v>
      </c>
      <c r="B36" s="157"/>
      <c r="C36" s="78"/>
      <c r="D36" s="79"/>
      <c r="E36" s="79"/>
      <c r="F36" s="80"/>
      <c r="G36" s="54"/>
      <c r="H36" s="54"/>
      <c r="I36" s="81"/>
      <c r="J36" s="77"/>
      <c r="K36" s="13"/>
      <c r="L36" s="13"/>
      <c r="M36" s="13"/>
      <c r="N36" s="13"/>
      <c r="O36" s="13"/>
      <c r="P36" s="13"/>
      <c r="Q36" s="13"/>
      <c r="R36" s="13"/>
      <c r="S36" s="13"/>
      <c r="T36" s="13"/>
      <c r="U36" s="13"/>
      <c r="V36" s="13"/>
      <c r="W36" s="13"/>
      <c r="X36" s="13"/>
    </row>
    <row r="37" spans="1:24" ht="29.25" customHeight="1">
      <c r="A37" s="157" t="s">
        <v>16</v>
      </c>
      <c r="B37" s="157"/>
      <c r="C37" s="76">
        <v>43199</v>
      </c>
      <c r="D37" s="82"/>
      <c r="E37" s="82"/>
      <c r="F37" s="77"/>
      <c r="G37" s="55">
        <v>42550</v>
      </c>
      <c r="H37" s="54"/>
      <c r="I37" s="76">
        <f>C37</f>
        <v>43199</v>
      </c>
      <c r="J37" s="77"/>
      <c r="K37" s="13"/>
      <c r="L37" s="13"/>
      <c r="M37" s="13"/>
      <c r="N37" s="13"/>
      <c r="O37" s="13"/>
      <c r="P37" s="13"/>
      <c r="Q37" s="13"/>
      <c r="R37" s="13"/>
      <c r="S37" s="13"/>
      <c r="T37" s="13"/>
      <c r="U37" s="13"/>
      <c r="V37" s="13"/>
      <c r="W37" s="13"/>
      <c r="X37" s="13"/>
    </row>
    <row r="50" ht="12.75">
      <c r="M50" s="45"/>
    </row>
  </sheetData>
  <sheetProtection/>
  <mergeCells count="71">
    <mergeCell ref="I34:J34"/>
    <mergeCell ref="I35:J35"/>
    <mergeCell ref="I36:J36"/>
    <mergeCell ref="U24:U26"/>
    <mergeCell ref="O24:P24"/>
    <mergeCell ref="T24:T26"/>
    <mergeCell ref="M28:N28"/>
    <mergeCell ref="L27:L28"/>
    <mergeCell ref="A37:B37"/>
    <mergeCell ref="A36:B36"/>
    <mergeCell ref="B30:C30"/>
    <mergeCell ref="A34:B34"/>
    <mergeCell ref="A35:B35"/>
    <mergeCell ref="U3:W3"/>
    <mergeCell ref="U4:W4"/>
    <mergeCell ref="D3:T4"/>
    <mergeCell ref="M11:N13"/>
    <mergeCell ref="L24:L26"/>
    <mergeCell ref="X24:X26"/>
    <mergeCell ref="O25:O26"/>
    <mergeCell ref="M24:N26"/>
    <mergeCell ref="V24:V26"/>
    <mergeCell ref="S24:S26"/>
    <mergeCell ref="Q25:Q26"/>
    <mergeCell ref="Q24:R24"/>
    <mergeCell ref="P25:P26"/>
    <mergeCell ref="U1:X1"/>
    <mergeCell ref="U2:X2"/>
    <mergeCell ref="A5:X5"/>
    <mergeCell ref="A1:C4"/>
    <mergeCell ref="D1:T2"/>
    <mergeCell ref="S11:S13"/>
    <mergeCell ref="A11:C11"/>
    <mergeCell ref="A18:C20"/>
    <mergeCell ref="A15:C17"/>
    <mergeCell ref="D11:I11"/>
    <mergeCell ref="I24:I26"/>
    <mergeCell ref="J24:K26"/>
    <mergeCell ref="A12:C14"/>
    <mergeCell ref="A24:A26"/>
    <mergeCell ref="B24:F26"/>
    <mergeCell ref="Q23:R23"/>
    <mergeCell ref="D21:I23"/>
    <mergeCell ref="M27:N27"/>
    <mergeCell ref="J28:K28"/>
    <mergeCell ref="Q27:Q28"/>
    <mergeCell ref="R27:R28"/>
    <mergeCell ref="J27:K27"/>
    <mergeCell ref="B27:F28"/>
    <mergeCell ref="O23:P23"/>
    <mergeCell ref="A21:C23"/>
    <mergeCell ref="O14:X14"/>
    <mergeCell ref="R25:R26"/>
    <mergeCell ref="D12:I14"/>
    <mergeCell ref="H25:H26"/>
    <mergeCell ref="O11:R11"/>
    <mergeCell ref="Y24:Y26"/>
    <mergeCell ref="W24:W26"/>
    <mergeCell ref="T11:T13"/>
    <mergeCell ref="D15:I17"/>
    <mergeCell ref="D18:I20"/>
    <mergeCell ref="A27:A28"/>
    <mergeCell ref="S30:T30"/>
    <mergeCell ref="I37:J37"/>
    <mergeCell ref="C33:F33"/>
    <mergeCell ref="C34:F34"/>
    <mergeCell ref="G33:J33"/>
    <mergeCell ref="C35:F35"/>
    <mergeCell ref="C36:F36"/>
    <mergeCell ref="C37:F37"/>
    <mergeCell ref="A29:O29"/>
  </mergeCells>
  <printOptions horizontalCentered="1" verticalCentered="1"/>
  <pageMargins left="0.1968503937007874" right="0.07874015748031496" top="0.1968503937007874" bottom="0.11811023622047245" header="0" footer="0"/>
  <pageSetup horizontalDpi="600" verticalDpi="600" orientation="landscape" paperSize="122" scale="2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Celia Velasquez</cp:lastModifiedBy>
  <cp:lastPrinted>2016-03-31T20:03:43Z</cp:lastPrinted>
  <dcterms:created xsi:type="dcterms:W3CDTF">2009-04-01T16:45:05Z</dcterms:created>
  <dcterms:modified xsi:type="dcterms:W3CDTF">2018-04-16T15:07:33Z</dcterms:modified>
  <cp:category/>
  <cp:version/>
  <cp:contentType/>
  <cp:contentStatus/>
</cp:coreProperties>
</file>