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735"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<sst xmlns="http://schemas.openxmlformats.org/spreadsheetml/2006/main" count="79" uniqueCount="70">
  <si>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</si>
  <si>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</si>
  <si>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</si>
  <si>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</si>
  <si>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</si>
  <si>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</si>
  <si>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</si>
  <si>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</si>
  <si>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</si>
  <si>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</si>
  <si>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</si>
  <si>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</si>
  <si>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</si>
  <si>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</si>
  <si>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</si>
  <si>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</si>
  <si>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</si>
  <si>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</si>
  <si>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</si>
  <si>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</si>
  <si>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</si>
  <si>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</si>
  <si>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</si>
  <si>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</si>
  <si>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</si>
  <si>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</si>
  <si>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</si>
  <si>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</si>
  <si>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</si>
  <si>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</si>
  <si>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</si>
  <si>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</si>
  <si>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</si>
  <si>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</si>
  <si>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</si>
  <si>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</si>
  <si>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</si>
  <si>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</si>
  <si>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</si>
  <si>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</si>
  <si>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</si>
  <si>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</si>
  <si>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</si>
  <si>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</si>
  <si>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</si>
  <si>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</si>
  <si>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</si>
  <si>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</si>
  <si>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</si>
  <si>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</si>
  <si>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</si>
  <si>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</si>
  <si>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</si>
  <si>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</si>
  <si>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</si>
  <si>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</si>
  <si>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INGNACIO GARCIA RODRIGUEZ</t>
  </si>
  <si>
    <t>Subdirector de Ecosistemas y Gestión Ambiental</t>
  </si>
  <si>
    <t xml:space="preserve"> Número de proyectos apoyadas / Número de proyectos programados a apoyar)*100 </t>
  </si>
  <si>
    <r>
      <rPr>
        <b/>
        <sz val="11"/>
        <rFont val="Arial"/>
        <family val="2"/>
      </rPr>
      <t>FUENTE DE VERIFICACION DE EVIDENCIAS REPORTADAS</t>
    </r>
    <r>
      <rPr>
        <sz val="11"/>
        <rFont val="Arial"/>
        <family val="2"/>
      </rPr>
      <t xml:space="preserve"> 
(Señalar ruta magnetica o fisica de acceso a la evidencia)</t>
    </r>
  </si>
  <si>
    <t>520 904 05 01 08</t>
  </si>
  <si>
    <t>Apoyar la descontaminación hídrica  de fuentes hidricas</t>
  </si>
  <si>
    <t>Un (01) proyecto apoyado</t>
  </si>
  <si>
    <t>Versión 0</t>
  </si>
  <si>
    <t>SEPTIEMBRE</t>
  </si>
  <si>
    <t>Capeta del Convenio CNV 2018 011.
Carpeta del contrato CPS 2018 215</t>
  </si>
  <si>
    <t>0,25</t>
  </si>
  <si>
    <t>MARZO</t>
  </si>
  <si>
    <t>JUNIO</t>
  </si>
  <si>
    <r>
      <t>El dia 18 de Octubre de 2018 se firmo el Convenio CNV 2018 011 entre el Municipio de Samaca, la ESPB SA ESP y CORPOBOYACA, cuyo objeto es “AUNAR ESFUERZOS TÉCNICOS, ADMINISTRATIVOS Y FINANCIEROS ENTRE  LA EMPRESA DEPARTAMENTAL DE SERVICIOS PÚBLICOS DE BOYACÁ S.A. E.S.P, LA CORPORACIÓN AUTÓNOMA REGIONAL DE BOYACÁ - CORPOBOYACA Y EL MUNICIPIO DE SAMACÁ; PARA GARANTIZAR LOS RECURSOS NECESARIOS QUE PERMITAN LA EJECUCIÓN DEL PROYECTO DENOMINADO “CONSTRUCCIÓN PLANTA DE TRATAMIENTO DE AGUAS RESIDUALES DOMESTICAS SAMACÀ, BOYACÁ, CENTRO ORIENTE. 
Convenio que fue suscrito por valor de</t>
    </r>
    <r>
      <rPr>
        <b/>
        <sz val="11"/>
        <rFont val="Arial"/>
        <family val="2"/>
      </rPr>
      <t xml:space="preserve"> $8.190.320.524,</t>
    </r>
    <r>
      <rPr>
        <sz val="11"/>
        <rFont val="Arial"/>
        <family val="2"/>
      </rPr>
      <t xml:space="preserve"> los cuales serán aportados de la siguiente manera: 
RECURSOS CORPOBOYACÁ:  $ 1.004.000.000.
RECURSOS DEL DEPARTAMENTO: 1- Regalías del Departamento, por valor de $4.320.262.280 
2- Sistema general de participaciones agua potable y saneamiento básico   $1.996.000.000.
RECURSOS DEL MUNICIPIO: 1- Sistema general de participaciones agua potable y saneamiento básico por valor de $870.058.244.
-Se suscribio contrato de prestacion de servicios No. CPS 2018 215 cuyo objeto es el Apoyo a proyectos de descontaminación. 
Se realizo el desembolsod e la contrapartida de CORPOBOYACA por valor de 1,004,000,000,.
Actualmente se esta en el proceso precontractual para la contratacion de la obra pór parte del Municipio de Samaca.
</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</si>
</sst>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0.0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16"/>
      <name val="Arial"/>
      <family val="2"/>
    </font>
    <font>
      <sz val="9"/>
      <name val="Tahoma"/>
      <family val="2"/>
    </font>
    <font>
      <b/>
      <sz val="9"/>
      <name val="Tahoma"/>
      <family val="2"/>
    </font>
    <font>
      <b/>
      <sz val="11"/>
      <name val="Arial"/>
      <family val="2"/>
    </font>
    <font>
      <sz val="11"/>
      <name val="Arial"/>
      <family val="2"/>
    </font>
    <font>
      <u val="single"/>
      <sz val="10"/>
      <color indexed="12"/>
      <name val="Arial"/>
      <family val="2"/>
    </font>
    <font>
      <u val="single"/>
      <sz val="10"/>
      <color indexed="20"/>
      <name val="Arial"/>
      <family val="2"/>
    </font>
    <font>
      <sz val="10"/>
      <color indexed="10"/>
      <name val="Arial"/>
      <family val="2"/>
    </font>
    <font>
      <b/>
      <sz val="11"/>
      <color indexed="8"/>
      <name val="Arial"/>
      <family val="2"/>
    </font>
    <font>
      <u val="single"/>
      <sz val="10"/>
      <color theme="10"/>
      <name val="Arial"/>
      <family val="2"/>
    </font>
    <font>
      <u val="single"/>
      <sz val="10"/>
      <color theme="11"/>
      <name val="Arial"/>
      <family val="2"/>
    </font>
    <font>
      <sz val="10"/>
      <color rgb="FFFF0000"/>
      <name val="Arial"/>
      <family val="2"/>
    </font>
    <font>
      <b/>
      <sz val="11"/>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right style="thin"/>
      <top/>
      <bottom style="medium"/>
    </border>
    <border>
      <left style="thin"/>
      <right style="thin"/>
      <top/>
      <bottom style="medium"/>
    </border>
    <border>
      <left style="thin"/>
      <right>
        <color indexed="63"/>
      </right>
      <top/>
      <bottom style="mediu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medium"/>
      <right style="medium"/>
      <top style="medium"/>
      <bottom style="medium"/>
    </border>
    <border>
      <left style="thin"/>
      <right style="thin"/>
      <top style="medium"/>
      <bottom style="thin"/>
    </border>
    <border>
      <left style="thin"/>
      <right style="thin"/>
      <top style="thin"/>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style="thin"/>
      <right style="thin"/>
      <top style="thin"/>
      <bottom style="medium"/>
    </border>
    <border>
      <left style="thin"/>
      <right style="thin"/>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right/>
      <top style="medium"/>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medium"/>
      <right/>
      <top style="thin"/>
      <bottom/>
    </border>
    <border>
      <left style="medium"/>
      <right/>
      <top/>
      <bottom/>
    </border>
    <border>
      <left style="medium"/>
      <right/>
      <top/>
      <bottom style="medium"/>
    </border>
    <border>
      <left style="medium"/>
      <right>
        <color indexed="63"/>
      </right>
      <top style="medium"/>
      <bottom>
        <color indexed="63"/>
      </bottom>
    </border>
    <border>
      <left>
        <color indexed="63"/>
      </left>
      <right>
        <color indexed="63"/>
      </right>
      <top style="medium"/>
      <bottom>
        <color indexed="63"/>
      </bottom>
    </border>
    <border>
      <left style="thin"/>
      <right/>
      <top style="medium"/>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63" applyNumberFormat="1" applyFont="1" applyBorder="1" applyAlignment="1" applyProtection="1">
      <alignment vertical="center"/>
      <protection locked="0"/>
    </xf>
    <xf numFmtId="49" fontId="20" fillId="0" borderId="0" xfId="63"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63"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Alignment="1" applyProtection="1">
      <alignment vertical="center"/>
      <protection/>
    </xf>
    <xf numFmtId="0" fontId="26" fillId="0" borderId="10" xfId="0" applyFont="1" applyBorder="1" applyAlignment="1" applyProtection="1">
      <alignment vertical="center" wrapText="1"/>
      <protection/>
    </xf>
    <xf numFmtId="0" fontId="26" fillId="0" borderId="0" xfId="0" applyFont="1" applyBorder="1" applyAlignment="1" applyProtection="1">
      <alignment horizontal="right" vertical="center"/>
      <protection/>
    </xf>
    <xf numFmtId="0" fontId="26" fillId="16" borderId="12" xfId="0" applyFont="1" applyFill="1" applyBorder="1" applyAlignment="1" applyProtection="1">
      <alignment horizontal="center" vertical="center"/>
      <protection/>
    </xf>
    <xf numFmtId="187" fontId="26" fillId="0" borderId="13" xfId="0" applyNumberFormat="1" applyFont="1" applyFill="1" applyBorder="1" applyAlignment="1" applyProtection="1">
      <alignment horizontal="left" vertical="center"/>
      <protection/>
    </xf>
    <xf numFmtId="187" fontId="27" fillId="0" borderId="13" xfId="64" applyNumberFormat="1" applyFont="1" applyFill="1" applyBorder="1" applyAlignment="1" applyProtection="1">
      <alignment horizontal="left" vertical="center" wrapText="1"/>
      <protection/>
    </xf>
    <xf numFmtId="9" fontId="27" fillId="0" borderId="14" xfId="64" applyNumberFormat="1" applyFont="1" applyFill="1" applyBorder="1" applyAlignment="1" applyProtection="1">
      <alignment horizontal="center" vertical="center" wrapText="1"/>
      <protection/>
    </xf>
    <xf numFmtId="9" fontId="27" fillId="0" borderId="15" xfId="70" applyFont="1" applyBorder="1" applyAlignment="1" applyProtection="1">
      <alignment horizontal="center" vertical="center"/>
      <protection/>
    </xf>
    <xf numFmtId="0" fontId="27" fillId="0" borderId="0" xfId="0" applyFont="1" applyAlignment="1" applyProtection="1">
      <alignment vertical="center"/>
      <protection/>
    </xf>
    <xf numFmtId="0" fontId="27" fillId="0" borderId="16" xfId="0" applyFont="1" applyBorder="1" applyAlignment="1" applyProtection="1">
      <alignment horizontal="center" vertical="center"/>
      <protection/>
    </xf>
    <xf numFmtId="0" fontId="27" fillId="0" borderId="10" xfId="0" applyFont="1" applyBorder="1" applyAlignment="1" applyProtection="1">
      <alignment horizontal="justify" vertical="center"/>
      <protection/>
    </xf>
    <xf numFmtId="14" fontId="27" fillId="0" borderId="17" xfId="0" applyNumberFormat="1" applyFont="1" applyBorder="1" applyAlignment="1" applyProtection="1">
      <alignment vertical="top" wrapText="1"/>
      <protection/>
    </xf>
    <xf numFmtId="14" fontId="27" fillId="0" borderId="18" xfId="0" applyNumberFormat="1" applyFont="1" applyBorder="1" applyAlignment="1" applyProtection="1">
      <alignment vertical="top" wrapText="1"/>
      <protection/>
    </xf>
    <xf numFmtId="14" fontId="27" fillId="0" borderId="10" xfId="0" applyNumberFormat="1" applyFont="1" applyBorder="1" applyAlignment="1" applyProtection="1">
      <alignment horizontal="center" vertical="center"/>
      <protection/>
    </xf>
    <xf numFmtId="14" fontId="27" fillId="0" borderId="0" xfId="0" applyNumberFormat="1" applyFont="1" applyBorder="1" applyAlignment="1" applyProtection="1">
      <alignment vertical="top" wrapText="1"/>
      <protection/>
    </xf>
    <xf numFmtId="9" fontId="27" fillId="0" borderId="19" xfId="63" applyNumberFormat="1" applyFont="1" applyFill="1" applyBorder="1" applyAlignment="1" applyProtection="1">
      <alignment horizontal="center" vertical="center"/>
      <protection/>
    </xf>
    <xf numFmtId="9" fontId="27" fillId="0" borderId="0" xfId="63" applyNumberFormat="1" applyFont="1" applyFill="1" applyBorder="1" applyAlignment="1" applyProtection="1">
      <alignment horizontal="center" vertical="center"/>
      <protection/>
    </xf>
    <xf numFmtId="3" fontId="27" fillId="0" borderId="0" xfId="0" applyNumberFormat="1" applyFont="1" applyFill="1" applyBorder="1" applyAlignment="1" applyProtection="1">
      <alignment vertical="center"/>
      <protection/>
    </xf>
    <xf numFmtId="0" fontId="26" fillId="16" borderId="20" xfId="0" applyFont="1" applyFill="1" applyBorder="1" applyAlignment="1" applyProtection="1">
      <alignment horizontal="center" vertical="center"/>
      <protection/>
    </xf>
    <xf numFmtId="0" fontId="26" fillId="0" borderId="21" xfId="0" applyFont="1" applyFill="1" applyBorder="1" applyAlignment="1" applyProtection="1">
      <alignment horizontal="justify" vertical="center"/>
      <protection/>
    </xf>
    <xf numFmtId="3" fontId="27" fillId="0" borderId="10" xfId="0" applyNumberFormat="1" applyFont="1" applyFill="1" applyBorder="1" applyAlignment="1" applyProtection="1">
      <alignment horizontal="right" vertical="center"/>
      <protection/>
    </xf>
    <xf numFmtId="0" fontId="26" fillId="0" borderId="10" xfId="0" applyFont="1" applyFill="1" applyBorder="1" applyAlignment="1" applyProtection="1">
      <alignment horizontal="left" vertical="center"/>
      <protection/>
    </xf>
    <xf numFmtId="3" fontId="27" fillId="0" borderId="10" xfId="0" applyNumberFormat="1" applyFont="1" applyFill="1" applyBorder="1" applyAlignment="1" applyProtection="1">
      <alignment horizontal="left" vertical="center"/>
      <protection/>
    </xf>
    <xf numFmtId="3" fontId="27" fillId="0" borderId="21" xfId="0" applyNumberFormat="1" applyFont="1" applyFill="1" applyBorder="1" applyAlignment="1" applyProtection="1">
      <alignment horizontal="left" vertical="center"/>
      <protection/>
    </xf>
    <xf numFmtId="0" fontId="26" fillId="16" borderId="22" xfId="0" applyFont="1" applyFill="1" applyBorder="1" applyAlignment="1" applyProtection="1">
      <alignment horizontal="center" vertical="center"/>
      <protection/>
    </xf>
    <xf numFmtId="0" fontId="27" fillId="0" borderId="23" xfId="0" applyFont="1" applyBorder="1" applyAlignment="1" applyProtection="1">
      <alignment horizontal="center" vertical="center"/>
      <protection/>
    </xf>
    <xf numFmtId="0" fontId="26" fillId="0" borderId="24" xfId="0" applyFont="1" applyBorder="1" applyAlignment="1" applyProtection="1">
      <alignment vertical="center" wrapText="1"/>
      <protection/>
    </xf>
    <xf numFmtId="0" fontId="26" fillId="0" borderId="24" xfId="0" applyFont="1" applyBorder="1" applyAlignment="1" applyProtection="1">
      <alignment horizontal="center" vertical="center" wrapText="1"/>
      <protection/>
    </xf>
    <xf numFmtId="0" fontId="27" fillId="0" borderId="24" xfId="0" applyFont="1" applyBorder="1" applyAlignment="1" applyProtection="1">
      <alignment horizontal="left" vertical="center" wrapText="1"/>
      <protection locked="0"/>
    </xf>
    <xf numFmtId="9" fontId="27" fillId="0" borderId="24" xfId="0" applyNumberFormat="1" applyFont="1" applyFill="1" applyBorder="1" applyAlignment="1" applyProtection="1">
      <alignment horizontal="center" vertical="center" wrapText="1"/>
      <protection/>
    </xf>
    <xf numFmtId="49" fontId="27" fillId="0" borderId="24" xfId="63" applyNumberFormat="1" applyFont="1" applyBorder="1" applyAlignment="1" applyProtection="1">
      <alignment horizontal="center" vertical="center" wrapText="1"/>
      <protection locked="0"/>
    </xf>
    <xf numFmtId="2" fontId="27" fillId="0" borderId="24" xfId="70" applyNumberFormat="1" applyFont="1" applyBorder="1" applyAlignment="1" applyProtection="1">
      <alignment horizontal="center" vertical="center" wrapText="1"/>
      <protection locked="0"/>
    </xf>
    <xf numFmtId="10" fontId="27" fillId="0" borderId="24" xfId="63" applyNumberFormat="1" applyFont="1" applyBorder="1" applyAlignment="1" applyProtection="1">
      <alignment vertical="center" wrapText="1"/>
      <protection locked="0"/>
    </xf>
    <xf numFmtId="10" fontId="27" fillId="0" borderId="24" xfId="70" applyNumberFormat="1" applyFont="1" applyBorder="1" applyAlignment="1" applyProtection="1">
      <alignment vertical="center" wrapText="1"/>
      <protection locked="0"/>
    </xf>
    <xf numFmtId="187" fontId="27" fillId="0" borderId="24" xfId="64" applyNumberFormat="1" applyFont="1" applyFill="1" applyBorder="1" applyAlignment="1">
      <alignment horizontal="right" vertical="center" wrapText="1"/>
    </xf>
    <xf numFmtId="9" fontId="27" fillId="0" borderId="24" xfId="70" applyFont="1" applyBorder="1" applyAlignment="1" applyProtection="1">
      <alignment horizontal="center" vertical="center" wrapText="1"/>
      <protection/>
    </xf>
    <xf numFmtId="49" fontId="27" fillId="0" borderId="24" xfId="63" applyNumberFormat="1" applyFont="1" applyBorder="1" applyAlignment="1" applyProtection="1">
      <alignment horizontal="justify" vertical="center" wrapText="1"/>
      <protection locked="0"/>
    </xf>
    <xf numFmtId="0" fontId="27" fillId="0" borderId="25" xfId="0" applyFont="1" applyBorder="1" applyAlignment="1" applyProtection="1">
      <alignment horizontal="center" vertical="center" wrapText="1"/>
      <protection locked="0"/>
    </xf>
    <xf numFmtId="0" fontId="26" fillId="0" borderId="26" xfId="0" applyFont="1" applyFill="1" applyBorder="1" applyAlignment="1" applyProtection="1">
      <alignment horizontal="left" vertical="center"/>
      <protection/>
    </xf>
    <xf numFmtId="3" fontId="26" fillId="0" borderId="21" xfId="0" applyNumberFormat="1" applyFont="1" applyFill="1" applyBorder="1" applyAlignment="1" applyProtection="1">
      <alignment horizontal="right" vertical="center"/>
      <protection/>
    </xf>
    <xf numFmtId="1" fontId="27" fillId="0" borderId="20" xfId="0" applyNumberFormat="1" applyFont="1" applyFill="1" applyBorder="1" applyAlignment="1" applyProtection="1">
      <alignment horizontal="justify" vertical="center" wrapText="1"/>
      <protection/>
    </xf>
    <xf numFmtId="0" fontId="26" fillId="0" borderId="27" xfId="0" applyFont="1" applyBorder="1" applyAlignment="1" applyProtection="1">
      <alignment vertical="center" wrapText="1"/>
      <protection/>
    </xf>
    <xf numFmtId="49" fontId="26" fillId="0" borderId="28" xfId="63" applyNumberFormat="1" applyFont="1" applyBorder="1" applyAlignment="1" applyProtection="1">
      <alignment horizontal="center" vertical="center" wrapText="1"/>
      <protection locked="0"/>
    </xf>
    <xf numFmtId="49" fontId="26" fillId="0" borderId="13" xfId="63" applyNumberFormat="1" applyFont="1" applyBorder="1" applyAlignment="1" applyProtection="1">
      <alignment horizontal="center" vertical="center" wrapText="1"/>
      <protection locked="0"/>
    </xf>
    <xf numFmtId="0" fontId="27" fillId="0" borderId="20" xfId="63" applyNumberFormat="1" applyFont="1" applyFill="1" applyBorder="1" applyAlignment="1" applyProtection="1">
      <alignment horizontal="center" vertical="center"/>
      <protection locked="0"/>
    </xf>
    <xf numFmtId="49" fontId="26" fillId="0" borderId="20" xfId="63" applyNumberFormat="1" applyFont="1" applyBorder="1" applyAlignment="1" applyProtection="1">
      <alignment horizontal="center" vertical="center" wrapText="1"/>
      <protection/>
    </xf>
    <xf numFmtId="49" fontId="26" fillId="0" borderId="10" xfId="63" applyNumberFormat="1" applyFont="1" applyBorder="1" applyAlignment="1" applyProtection="1">
      <alignment horizontal="center" vertical="center" wrapText="1"/>
      <protection/>
    </xf>
    <xf numFmtId="49" fontId="26" fillId="0" borderId="27" xfId="63" applyNumberFormat="1" applyFont="1" applyBorder="1" applyAlignment="1" applyProtection="1">
      <alignment horizontal="center" vertical="center" wrapText="1"/>
      <protection/>
    </xf>
    <xf numFmtId="0" fontId="27" fillId="24" borderId="24" xfId="68" applyFont="1" applyFill="1" applyBorder="1" applyAlignment="1">
      <alignment horizontal="center" vertical="center" wrapText="1"/>
      <protection/>
    </xf>
    <xf numFmtId="0" fontId="27" fillId="0" borderId="29"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49" fontId="26" fillId="0" borderId="20" xfId="63" applyNumberFormat="1" applyFont="1" applyBorder="1" applyAlignment="1" applyProtection="1">
      <alignment horizontal="center" vertical="center" wrapText="1"/>
      <protection locked="0"/>
    </xf>
    <xf numFmtId="49" fontId="26" fillId="0" borderId="10" xfId="63" applyNumberFormat="1" applyFont="1" applyBorder="1" applyAlignment="1" applyProtection="1">
      <alignment horizontal="center" vertical="center" wrapText="1"/>
      <protection locked="0"/>
    </xf>
    <xf numFmtId="49" fontId="26" fillId="0" borderId="27" xfId="63" applyNumberFormat="1"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xf>
    <xf numFmtId="0" fontId="26" fillId="0" borderId="28" xfId="0" applyFont="1" applyBorder="1" applyAlignment="1" applyProtection="1">
      <alignment horizontal="center" vertical="center" wrapText="1"/>
      <protection/>
    </xf>
    <xf numFmtId="0" fontId="26" fillId="0" borderId="13" xfId="0" applyFont="1" applyBorder="1" applyAlignment="1" applyProtection="1">
      <alignment horizontal="center" vertical="center" wrapText="1"/>
      <protection/>
    </xf>
    <xf numFmtId="0" fontId="26" fillId="0" borderId="2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wrapText="1"/>
      <protection locked="0"/>
    </xf>
    <xf numFmtId="0" fontId="27" fillId="0" borderId="17" xfId="0" applyFont="1" applyBorder="1" applyAlignment="1" applyProtection="1">
      <alignment horizontal="left" vertical="center"/>
      <protection/>
    </xf>
    <xf numFmtId="0" fontId="27" fillId="0" borderId="16" xfId="0" applyFont="1" applyBorder="1" applyAlignment="1" applyProtection="1">
      <alignment horizontal="left" vertical="center"/>
      <protection/>
    </xf>
    <xf numFmtId="0" fontId="21" fillId="0" borderId="10"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xf>
    <xf numFmtId="14" fontId="21" fillId="0" borderId="17"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8" fillId="0" borderId="17" xfId="0" applyFont="1" applyBorder="1" applyAlignment="1">
      <alignment horizontal="center" vertical="center"/>
    </xf>
    <xf numFmtId="0" fontId="26" fillId="0" borderId="33" xfId="0" applyFont="1" applyBorder="1" applyAlignment="1" applyProtection="1">
      <alignment horizontal="center" vertical="center"/>
      <protection/>
    </xf>
    <xf numFmtId="0" fontId="26" fillId="0" borderId="34" xfId="0" applyFont="1" applyBorder="1" applyAlignment="1" applyProtection="1">
      <alignment horizontal="center" vertical="center"/>
      <protection/>
    </xf>
    <xf numFmtId="0" fontId="26" fillId="0" borderId="35"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0" fontId="26" fillId="0" borderId="27" xfId="0" applyFont="1" applyBorder="1" applyAlignment="1" applyProtection="1">
      <alignment horizontal="center" vertical="center" wrapText="1"/>
      <protection/>
    </xf>
    <xf numFmtId="0" fontId="19" fillId="16" borderId="36"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7"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3" fillId="0" borderId="21" xfId="0" applyFont="1" applyFill="1" applyBorder="1" applyAlignment="1" applyProtection="1">
      <alignment horizontal="center" vertical="center" wrapText="1"/>
      <protection/>
    </xf>
    <xf numFmtId="0" fontId="23" fillId="0" borderId="28"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9" fillId="0" borderId="42" xfId="0" applyFont="1" applyFill="1" applyBorder="1" applyAlignment="1" applyProtection="1">
      <alignment horizontal="center" vertical="center" wrapText="1"/>
      <protection/>
    </xf>
    <xf numFmtId="1" fontId="27" fillId="0" borderId="26" xfId="0" applyNumberFormat="1" applyFont="1" applyFill="1" applyBorder="1" applyAlignment="1" applyProtection="1">
      <alignment horizontal="justify" vertical="center" wrapText="1"/>
      <protection/>
    </xf>
    <xf numFmtId="1" fontId="27" fillId="0" borderId="43" xfId="0" applyNumberFormat="1" applyFont="1" applyFill="1" applyBorder="1" applyAlignment="1" applyProtection="1">
      <alignment horizontal="justify" vertical="center" wrapText="1"/>
      <protection/>
    </xf>
    <xf numFmtId="1" fontId="27" fillId="0" borderId="38" xfId="0" applyNumberFormat="1" applyFont="1" applyFill="1" applyBorder="1" applyAlignment="1" applyProtection="1">
      <alignment horizontal="justify" vertical="center" wrapText="1"/>
      <protection/>
    </xf>
    <xf numFmtId="1" fontId="27" fillId="0" borderId="39" xfId="0" applyNumberFormat="1" applyFont="1" applyFill="1" applyBorder="1" applyAlignment="1" applyProtection="1">
      <alignment horizontal="justify" vertical="center" wrapText="1"/>
      <protection/>
    </xf>
    <xf numFmtId="1" fontId="27" fillId="0" borderId="0" xfId="0" applyNumberFormat="1" applyFont="1" applyFill="1" applyBorder="1" applyAlignment="1" applyProtection="1">
      <alignment horizontal="justify" vertical="center" wrapText="1"/>
      <protection/>
    </xf>
    <xf numFmtId="1" fontId="27" fillId="0" borderId="40" xfId="0" applyNumberFormat="1" applyFont="1" applyFill="1" applyBorder="1" applyAlignment="1" applyProtection="1">
      <alignment horizontal="justify" vertical="center" wrapText="1"/>
      <protection/>
    </xf>
    <xf numFmtId="1" fontId="27" fillId="0" borderId="41" xfId="0" applyNumberFormat="1" applyFont="1" applyFill="1" applyBorder="1" applyAlignment="1" applyProtection="1">
      <alignment horizontal="justify" vertical="center" wrapText="1"/>
      <protection/>
    </xf>
    <xf numFmtId="1" fontId="27" fillId="0" borderId="44" xfId="0" applyNumberFormat="1" applyFont="1" applyFill="1" applyBorder="1" applyAlignment="1" applyProtection="1">
      <alignment horizontal="justify" vertical="center" wrapText="1"/>
      <protection/>
    </xf>
    <xf numFmtId="1" fontId="27" fillId="0" borderId="42" xfId="0" applyNumberFormat="1" applyFont="1" applyFill="1" applyBorder="1" applyAlignment="1" applyProtection="1">
      <alignment horizontal="justify" vertical="center" wrapText="1"/>
      <protection/>
    </xf>
    <xf numFmtId="49" fontId="0" fillId="0" borderId="0" xfId="63" applyNumberFormat="1" applyFont="1" applyFill="1" applyBorder="1" applyAlignment="1" applyProtection="1">
      <alignment horizontal="center" vertical="center"/>
      <protection locked="0"/>
    </xf>
    <xf numFmtId="0" fontId="19" fillId="16" borderId="45" xfId="0" applyFont="1" applyFill="1" applyBorder="1" applyAlignment="1" applyProtection="1">
      <alignment horizontal="left" vertical="center" wrapText="1"/>
      <protection/>
    </xf>
    <xf numFmtId="0" fontId="19" fillId="16" borderId="43" xfId="0" applyFont="1" applyFill="1" applyBorder="1" applyAlignment="1" applyProtection="1">
      <alignment horizontal="left" vertical="center" wrapText="1"/>
      <protection/>
    </xf>
    <xf numFmtId="0" fontId="19" fillId="16" borderId="38" xfId="0" applyFont="1" applyFill="1" applyBorder="1" applyAlignment="1" applyProtection="1">
      <alignment horizontal="left" vertical="center" wrapText="1"/>
      <protection/>
    </xf>
    <xf numFmtId="0" fontId="19" fillId="16" borderId="46"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40" xfId="0" applyFont="1" applyFill="1" applyBorder="1" applyAlignment="1" applyProtection="1">
      <alignment horizontal="left" vertical="center" wrapText="1"/>
      <protection/>
    </xf>
    <xf numFmtId="0" fontId="19" fillId="16" borderId="47"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49" fontId="20" fillId="0" borderId="0" xfId="63" applyNumberFormat="1" applyFont="1" applyFill="1" applyBorder="1" applyAlignment="1" applyProtection="1">
      <alignment horizontal="center" vertical="center"/>
      <protection locked="0"/>
    </xf>
    <xf numFmtId="0" fontId="27" fillId="0" borderId="26" xfId="0" applyFont="1" applyFill="1" applyBorder="1" applyAlignment="1" applyProtection="1">
      <alignment horizontal="justify" vertical="center" wrapText="1"/>
      <protection/>
    </xf>
    <xf numFmtId="0" fontId="27" fillId="0" borderId="43" xfId="0" applyFont="1" applyFill="1" applyBorder="1" applyAlignment="1" applyProtection="1">
      <alignment horizontal="justify" vertical="center" wrapText="1"/>
      <protection/>
    </xf>
    <xf numFmtId="0" fontId="27" fillId="0" borderId="38" xfId="0" applyFont="1" applyFill="1" applyBorder="1" applyAlignment="1" applyProtection="1">
      <alignment horizontal="justify" vertical="center" wrapText="1"/>
      <protection/>
    </xf>
    <xf numFmtId="0" fontId="27" fillId="0" borderId="39"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40" xfId="0" applyFont="1" applyFill="1" applyBorder="1" applyAlignment="1" applyProtection="1">
      <alignment horizontal="justify" vertical="center" wrapText="1"/>
      <protection/>
    </xf>
    <xf numFmtId="0" fontId="27" fillId="0" borderId="41" xfId="0" applyFont="1" applyFill="1" applyBorder="1" applyAlignment="1" applyProtection="1">
      <alignment horizontal="justify" vertical="center" wrapText="1"/>
      <protection/>
    </xf>
    <xf numFmtId="0" fontId="27" fillId="0" borderId="44" xfId="0" applyFont="1" applyFill="1" applyBorder="1" applyAlignment="1" applyProtection="1">
      <alignment horizontal="justify" vertical="center" wrapText="1"/>
      <protection/>
    </xf>
    <xf numFmtId="0" fontId="27" fillId="0" borderId="42" xfId="0" applyFont="1" applyFill="1" applyBorder="1" applyAlignment="1" applyProtection="1">
      <alignment horizontal="justify" vertical="center" wrapText="1"/>
      <protection/>
    </xf>
    <xf numFmtId="1" fontId="26" fillId="0" borderId="48" xfId="63" applyNumberFormat="1" applyFont="1" applyBorder="1" applyAlignment="1" applyProtection="1">
      <alignment horizontal="right" vertical="center"/>
      <protection/>
    </xf>
    <xf numFmtId="1" fontId="26" fillId="0" borderId="49" xfId="63" applyNumberFormat="1" applyFont="1" applyBorder="1" applyAlignment="1" applyProtection="1">
      <alignment horizontal="right" vertical="center"/>
      <protection/>
    </xf>
    <xf numFmtId="0" fontId="26" fillId="0" borderId="0" xfId="0" applyFont="1" applyBorder="1" applyAlignment="1" applyProtection="1">
      <alignment horizontal="right" vertical="center"/>
      <protection/>
    </xf>
    <xf numFmtId="49" fontId="34" fillId="0" borderId="0" xfId="63" applyNumberFormat="1" applyFont="1" applyFill="1" applyBorder="1" applyAlignment="1" applyProtection="1">
      <alignment horizontal="center" vertical="center"/>
      <protection locked="0"/>
    </xf>
    <xf numFmtId="0" fontId="35" fillId="0" borderId="20"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35" fillId="0" borderId="27" xfId="0" applyFont="1" applyBorder="1" applyAlignment="1" applyProtection="1">
      <alignment horizontal="center" vertical="center" wrapText="1"/>
      <protection/>
    </xf>
    <xf numFmtId="0" fontId="26" fillId="0" borderId="50" xfId="0" applyFont="1" applyBorder="1" applyAlignment="1" applyProtection="1">
      <alignment horizontal="center" vertical="center"/>
      <protection/>
    </xf>
    <xf numFmtId="0" fontId="26" fillId="0" borderId="51" xfId="0" applyFont="1" applyBorder="1" applyAlignment="1" applyProtection="1">
      <alignment horizontal="center" vertical="center"/>
      <protection/>
    </xf>
    <xf numFmtId="0" fontId="26" fillId="0" borderId="39" xfId="0" applyFont="1" applyBorder="1" applyAlignment="1" applyProtection="1">
      <alignment horizontal="center" vertical="center"/>
      <protection/>
    </xf>
    <xf numFmtId="0" fontId="26" fillId="0" borderId="40" xfId="0" applyFont="1" applyBorder="1" applyAlignment="1" applyProtection="1">
      <alignment horizontal="center" vertical="center"/>
      <protection/>
    </xf>
    <xf numFmtId="0" fontId="26" fillId="0" borderId="14" xfId="0" applyFont="1" applyBorder="1" applyAlignment="1" applyProtection="1">
      <alignment horizontal="center" vertical="center"/>
      <protection/>
    </xf>
    <xf numFmtId="0" fontId="26" fillId="0" borderId="12" xfId="0" applyFont="1" applyBorder="1" applyAlignment="1" applyProtection="1">
      <alignment horizontal="center" vertical="center"/>
      <protection/>
    </xf>
    <xf numFmtId="0" fontId="35" fillId="0" borderId="20" xfId="63" applyNumberFormat="1" applyFont="1" applyBorder="1" applyAlignment="1" applyProtection="1">
      <alignment horizontal="center" vertical="center" wrapText="1"/>
      <protection/>
    </xf>
    <xf numFmtId="0" fontId="35" fillId="0" borderId="10" xfId="63" applyNumberFormat="1" applyFont="1" applyBorder="1" applyAlignment="1" applyProtection="1">
      <alignment horizontal="center" vertical="center" wrapText="1"/>
      <protection/>
    </xf>
    <xf numFmtId="0" fontId="35" fillId="0" borderId="27" xfId="63" applyNumberFormat="1" applyFont="1" applyBorder="1" applyAlignment="1" applyProtection="1">
      <alignment horizontal="center" vertical="center" wrapText="1"/>
      <protection/>
    </xf>
    <xf numFmtId="0" fontId="27" fillId="0" borderId="24" xfId="0" applyFont="1" applyBorder="1" applyAlignment="1" applyProtection="1">
      <alignment horizontal="center" vertical="center" wrapText="1"/>
      <protection/>
    </xf>
    <xf numFmtId="3" fontId="27" fillId="0" borderId="24" xfId="0" applyNumberFormat="1" applyFont="1" applyBorder="1" applyAlignment="1">
      <alignment horizontal="center" vertical="center" wrapText="1"/>
    </xf>
    <xf numFmtId="0" fontId="18" fillId="0" borderId="10" xfId="0" applyFont="1" applyBorder="1" applyAlignment="1">
      <alignment horizontal="center" vertical="center"/>
    </xf>
    <xf numFmtId="168" fontId="27" fillId="0" borderId="24" xfId="66" applyFont="1" applyBorder="1" applyAlignment="1" applyProtection="1">
      <alignment horizontal="center" vertical="center" wrapText="1"/>
      <protection locked="0"/>
    </xf>
  </cellXfs>
  <cellStyles count="6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_FORMATO POA" xfId="63"/>
    <cellStyle name="Millares_Libro2" xfId="64"/>
    <cellStyle name="Currency" xfId="65"/>
    <cellStyle name="Currency [0]" xfId="66"/>
    <cellStyle name="Neutral" xfId="67"/>
    <cellStyle name="Normal 2" xfId="68"/>
    <cellStyle name="Notas"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8%20DESCONTAMINACION%20FUENTES%20HIDRICA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8%20DESCONTAMINACION%20FUENTES%20HIDRICAS\FEV-16%20PORH%20Cuenca%20alta%20y%20media%20del%20R&#237;o%20Chicamoch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8%20DESCONTAMINACION%20FUENTES%20HIDRICAS\FEV-16%20Descontaminaci&#243;n%20fuentes%20h&#237;dri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Descontaminación de fuentes hídricas</v>
          </cell>
        </row>
        <row r="14">
          <cell r="B14" t="str">
            <v>Apoyar la descontaminación de fuentes hídricas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70" zoomScaleNormal="70" zoomScalePageLayoutView="0" workbookViewId="0" topLeftCell="O20">
      <selection activeCell="V27" sqref="V27"/>
    </sheetView>
  </sheetViews>
  <sheetFormatPr defaultColWidth="11.421875" defaultRowHeight="12.75"/>
  <cols>
    <col min="1" max="1" width="8.421875" style="1" customWidth="1"/>
    <col min="2" max="2" width="16.57421875" style="1" customWidth="1"/>
    <col min="3" max="3" width="13.140625" style="1" customWidth="1"/>
    <col min="4" max="4" width="11.140625" style="1" customWidth="1"/>
    <col min="5" max="5" width="11.8515625" style="1" customWidth="1"/>
    <col min="6" max="6" width="13.42187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71.57421875" style="1" customWidth="1"/>
    <col min="26" max="16384" width="11.421875" style="1" customWidth="1"/>
  </cols>
  <sheetData>
    <row r="1" spans="1:24" ht="60" customHeight="1">
      <c r="A1" s="111"/>
      <c r="B1" s="111"/>
      <c r="C1" s="111"/>
      <c r="D1" s="113" t="s">
        <v>18</v>
      </c>
      <c r="E1" s="113"/>
      <c r="F1" s="113"/>
      <c r="G1" s="113"/>
      <c r="H1" s="113"/>
      <c r="I1" s="113"/>
      <c r="J1" s="113"/>
      <c r="K1" s="113"/>
      <c r="L1" s="113"/>
      <c r="M1" s="113"/>
      <c r="N1" s="113"/>
      <c r="O1" s="113"/>
      <c r="P1" s="113"/>
      <c r="Q1" s="113"/>
      <c r="R1" s="113"/>
      <c r="S1" s="113"/>
      <c r="T1" s="113"/>
      <c r="U1" s="110" t="s">
        <v>45</v>
      </c>
      <c r="V1" s="110"/>
      <c r="W1" s="110"/>
      <c r="X1" s="110"/>
    </row>
    <row r="2" spans="1:24" ht="21.75" customHeight="1">
      <c r="A2" s="111"/>
      <c r="B2" s="111"/>
      <c r="C2" s="111"/>
      <c r="D2" s="113"/>
      <c r="E2" s="113"/>
      <c r="F2" s="113"/>
      <c r="G2" s="113"/>
      <c r="H2" s="113"/>
      <c r="I2" s="113"/>
      <c r="J2" s="113"/>
      <c r="K2" s="113"/>
      <c r="L2" s="113"/>
      <c r="M2" s="113"/>
      <c r="N2" s="113"/>
      <c r="O2" s="113"/>
      <c r="P2" s="113"/>
      <c r="Q2" s="113"/>
      <c r="R2" s="113"/>
      <c r="S2" s="113"/>
      <c r="T2" s="113"/>
      <c r="U2" s="111" t="s">
        <v>19</v>
      </c>
      <c r="V2" s="111"/>
      <c r="W2" s="111"/>
      <c r="X2" s="111"/>
    </row>
    <row r="3" spans="1:24" ht="19.5" customHeight="1">
      <c r="A3" s="111"/>
      <c r="B3" s="111"/>
      <c r="C3" s="111"/>
      <c r="D3" s="113" t="s">
        <v>20</v>
      </c>
      <c r="E3" s="113"/>
      <c r="F3" s="113"/>
      <c r="G3" s="113"/>
      <c r="H3" s="113"/>
      <c r="I3" s="113"/>
      <c r="J3" s="113"/>
      <c r="K3" s="113"/>
      <c r="L3" s="113"/>
      <c r="M3" s="113"/>
      <c r="N3" s="113"/>
      <c r="O3" s="113"/>
      <c r="P3" s="113"/>
      <c r="Q3" s="113"/>
      <c r="R3" s="113"/>
      <c r="S3" s="113"/>
      <c r="T3" s="113"/>
      <c r="U3" s="119" t="s">
        <v>22</v>
      </c>
      <c r="V3" s="120"/>
      <c r="W3" s="121"/>
      <c r="X3" s="2" t="s">
        <v>23</v>
      </c>
    </row>
    <row r="4" spans="1:24" ht="19.5" customHeight="1">
      <c r="A4" s="111"/>
      <c r="B4" s="111"/>
      <c r="C4" s="111"/>
      <c r="D4" s="113"/>
      <c r="E4" s="113"/>
      <c r="F4" s="113"/>
      <c r="G4" s="113"/>
      <c r="H4" s="113"/>
      <c r="I4" s="113"/>
      <c r="J4" s="113"/>
      <c r="K4" s="113"/>
      <c r="L4" s="113"/>
      <c r="M4" s="113"/>
      <c r="N4" s="113"/>
      <c r="O4" s="113"/>
      <c r="P4" s="113"/>
      <c r="Q4" s="113"/>
      <c r="R4" s="113"/>
      <c r="S4" s="113"/>
      <c r="T4" s="113"/>
      <c r="U4" s="119" t="s">
        <v>63</v>
      </c>
      <c r="V4" s="120"/>
      <c r="W4" s="121"/>
      <c r="X4" s="3">
        <v>43003</v>
      </c>
    </row>
    <row r="5" spans="1:24" ht="31.5" customHeight="1">
      <c r="A5" s="112" t="s">
        <v>21</v>
      </c>
      <c r="B5" s="112"/>
      <c r="C5" s="112"/>
      <c r="D5" s="112"/>
      <c r="E5" s="112"/>
      <c r="F5" s="112"/>
      <c r="G5" s="112"/>
      <c r="H5" s="112"/>
      <c r="I5" s="112"/>
      <c r="J5" s="112"/>
      <c r="K5" s="112"/>
      <c r="L5" s="112"/>
      <c r="M5" s="112"/>
      <c r="N5" s="112"/>
      <c r="O5" s="112"/>
      <c r="P5" s="112"/>
      <c r="Q5" s="112"/>
      <c r="R5" s="112"/>
      <c r="S5" s="112"/>
      <c r="T5" s="112"/>
      <c r="U5" s="112"/>
      <c r="V5" s="112"/>
      <c r="W5" s="112"/>
      <c r="X5" s="112"/>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17" t="s">
        <v>5</v>
      </c>
      <c r="B11" s="118"/>
      <c r="C11" s="118"/>
      <c r="D11" s="122" t="str">
        <f>'[2]POA H.A.'!$D$6</f>
        <v>GESTIÓN INTEGRADA DEL RECURSO HÍDRICO</v>
      </c>
      <c r="E11" s="122"/>
      <c r="F11" s="122"/>
      <c r="G11" s="122"/>
      <c r="H11" s="122"/>
      <c r="I11" s="122"/>
      <c r="J11" s="54" t="s">
        <v>2</v>
      </c>
      <c r="K11" s="54" t="s">
        <v>3</v>
      </c>
      <c r="L11" s="27"/>
      <c r="M11" s="127" t="s">
        <v>24</v>
      </c>
      <c r="N11" s="128"/>
      <c r="O11" s="123" t="s">
        <v>46</v>
      </c>
      <c r="P11" s="123"/>
      <c r="Q11" s="123"/>
      <c r="R11" s="123"/>
      <c r="S11" s="124" t="s">
        <v>49</v>
      </c>
      <c r="T11" s="124">
        <v>2018</v>
      </c>
      <c r="U11" s="28"/>
      <c r="V11" s="28"/>
      <c r="W11" s="28"/>
      <c r="X11" s="28"/>
    </row>
    <row r="12" spans="1:24" ht="22.5" customHeight="1">
      <c r="A12" s="143" t="s">
        <v>29</v>
      </c>
      <c r="B12" s="144"/>
      <c r="C12" s="145"/>
      <c r="D12" s="153" t="str">
        <f>'[2]POA H.A.'!$D$7</f>
        <v>Manejo Integral del Recurso Hídrico. </v>
      </c>
      <c r="E12" s="154"/>
      <c r="F12" s="154"/>
      <c r="G12" s="154"/>
      <c r="H12" s="154"/>
      <c r="I12" s="155"/>
      <c r="J12" s="55" t="s">
        <v>4</v>
      </c>
      <c r="K12" s="56">
        <v>650000000</v>
      </c>
      <c r="L12" s="22"/>
      <c r="M12" s="129"/>
      <c r="N12" s="130"/>
      <c r="O12" s="15" t="s">
        <v>67</v>
      </c>
      <c r="P12" s="15" t="s">
        <v>68</v>
      </c>
      <c r="Q12" s="15" t="s">
        <v>64</v>
      </c>
      <c r="R12" s="15" t="s">
        <v>0</v>
      </c>
      <c r="S12" s="125"/>
      <c r="T12" s="125"/>
      <c r="U12" s="8"/>
      <c r="V12" s="8"/>
      <c r="W12" s="8"/>
      <c r="X12" s="8"/>
    </row>
    <row r="13" spans="1:24" ht="23.25" customHeight="1">
      <c r="A13" s="146"/>
      <c r="B13" s="147"/>
      <c r="C13" s="148"/>
      <c r="D13" s="156"/>
      <c r="E13" s="157"/>
      <c r="F13" s="157"/>
      <c r="G13" s="157"/>
      <c r="H13" s="157"/>
      <c r="I13" s="158"/>
      <c r="J13" s="57" t="s">
        <v>6</v>
      </c>
      <c r="K13" s="58">
        <v>450000000</v>
      </c>
      <c r="L13" s="22"/>
      <c r="M13" s="131"/>
      <c r="N13" s="132"/>
      <c r="O13" s="17"/>
      <c r="P13" s="17"/>
      <c r="Q13" s="17"/>
      <c r="R13" s="17" t="s">
        <v>50</v>
      </c>
      <c r="S13" s="126"/>
      <c r="T13" s="126"/>
      <c r="U13" s="8"/>
      <c r="V13" s="8"/>
      <c r="W13" s="8"/>
      <c r="X13" s="8"/>
    </row>
    <row r="14" spans="1:24" ht="15.75" customHeight="1" thickBot="1">
      <c r="A14" s="149"/>
      <c r="B14" s="150"/>
      <c r="C14" s="151"/>
      <c r="D14" s="159"/>
      <c r="E14" s="160"/>
      <c r="F14" s="160"/>
      <c r="G14" s="160"/>
      <c r="H14" s="160"/>
      <c r="I14" s="161"/>
      <c r="J14" s="57" t="s">
        <v>8</v>
      </c>
      <c r="K14" s="58"/>
      <c r="L14" s="24"/>
      <c r="M14" s="23"/>
      <c r="N14" s="25"/>
      <c r="O14" s="152"/>
      <c r="P14" s="152"/>
      <c r="Q14" s="152"/>
      <c r="R14" s="152"/>
      <c r="S14" s="152"/>
      <c r="T14" s="152"/>
      <c r="U14" s="152"/>
      <c r="V14" s="152"/>
      <c r="W14" s="152"/>
      <c r="X14" s="152"/>
    </row>
    <row r="15" spans="1:24" ht="15.75" customHeight="1">
      <c r="A15" s="143" t="s">
        <v>51</v>
      </c>
      <c r="B15" s="144"/>
      <c r="C15" s="145"/>
      <c r="D15" s="153" t="str">
        <f>'[2]POA H.A.'!$D$8</f>
        <v>Gestión Integral del Recurso Hídrico</v>
      </c>
      <c r="E15" s="154"/>
      <c r="F15" s="154"/>
      <c r="G15" s="154"/>
      <c r="H15" s="154"/>
      <c r="I15" s="155"/>
      <c r="J15" s="57" t="s">
        <v>9</v>
      </c>
      <c r="K15" s="58" t="s">
        <v>7</v>
      </c>
      <c r="L15" s="24"/>
      <c r="M15" s="23"/>
      <c r="N15" s="25"/>
      <c r="O15" s="8"/>
      <c r="P15" s="8"/>
      <c r="Q15" s="8"/>
      <c r="R15" s="8"/>
      <c r="S15" s="8"/>
      <c r="T15" s="8"/>
      <c r="U15" s="8"/>
      <c r="V15" s="8"/>
      <c r="W15" s="8"/>
      <c r="X15" s="8"/>
    </row>
    <row r="16" spans="1:24" ht="15.75" customHeight="1">
      <c r="A16" s="146"/>
      <c r="B16" s="147"/>
      <c r="C16" s="148"/>
      <c r="D16" s="156"/>
      <c r="E16" s="157"/>
      <c r="F16" s="157"/>
      <c r="G16" s="157"/>
      <c r="H16" s="157"/>
      <c r="I16" s="158"/>
      <c r="J16" s="57" t="s">
        <v>10</v>
      </c>
      <c r="K16" s="58" t="s">
        <v>7</v>
      </c>
      <c r="L16" s="24"/>
      <c r="M16" s="23"/>
      <c r="N16" s="25"/>
      <c r="O16" s="8"/>
      <c r="P16" s="8"/>
      <c r="Q16" s="8"/>
      <c r="R16" s="8"/>
      <c r="S16" s="8"/>
      <c r="T16" s="8"/>
      <c r="U16" s="8"/>
      <c r="V16" s="8"/>
      <c r="W16" s="8"/>
      <c r="X16" s="8"/>
    </row>
    <row r="17" spans="1:24" ht="15.75" customHeight="1" thickBot="1">
      <c r="A17" s="149"/>
      <c r="B17" s="150"/>
      <c r="C17" s="151"/>
      <c r="D17" s="159"/>
      <c r="E17" s="160"/>
      <c r="F17" s="160"/>
      <c r="G17" s="160"/>
      <c r="H17" s="160"/>
      <c r="I17" s="161"/>
      <c r="J17" s="57" t="s">
        <v>31</v>
      </c>
      <c r="K17" s="58" t="s">
        <v>7</v>
      </c>
      <c r="L17" s="24"/>
      <c r="M17" s="23"/>
      <c r="N17" s="25"/>
      <c r="O17" s="8"/>
      <c r="P17" s="8"/>
      <c r="Q17" s="8"/>
      <c r="R17" s="8"/>
      <c r="S17" s="8"/>
      <c r="T17" s="8"/>
      <c r="U17" s="8"/>
      <c r="V17" s="8"/>
      <c r="W17" s="8"/>
      <c r="X17" s="8"/>
    </row>
    <row r="18" spans="1:24" ht="15.75" customHeight="1">
      <c r="A18" s="143" t="s">
        <v>52</v>
      </c>
      <c r="B18" s="144"/>
      <c r="C18" s="145"/>
      <c r="D18" s="133" t="str">
        <f>'[3]POA H.A.'!$D$9</f>
        <v>Descontaminación de fuentes hídricas</v>
      </c>
      <c r="E18" s="134"/>
      <c r="F18" s="134"/>
      <c r="G18" s="134"/>
      <c r="H18" s="134"/>
      <c r="I18" s="135"/>
      <c r="J18" s="57" t="s">
        <v>32</v>
      </c>
      <c r="K18" s="58" t="s">
        <v>7</v>
      </c>
      <c r="L18" s="24"/>
      <c r="M18" s="23"/>
      <c r="N18" s="25"/>
      <c r="O18" s="8"/>
      <c r="P18" s="8"/>
      <c r="Q18" s="8"/>
      <c r="R18" s="8"/>
      <c r="S18" s="8"/>
      <c r="T18" s="8"/>
      <c r="U18" s="8"/>
      <c r="V18" s="8"/>
      <c r="W18" s="8"/>
      <c r="X18" s="8"/>
    </row>
    <row r="19" spans="1:24" ht="15.75" customHeight="1">
      <c r="A19" s="146"/>
      <c r="B19" s="147"/>
      <c r="C19" s="148"/>
      <c r="D19" s="136"/>
      <c r="E19" s="137"/>
      <c r="F19" s="137"/>
      <c r="G19" s="137"/>
      <c r="H19" s="137"/>
      <c r="I19" s="138"/>
      <c r="J19" s="57" t="s">
        <v>33</v>
      </c>
      <c r="K19" s="58" t="s">
        <v>7</v>
      </c>
      <c r="L19" s="24"/>
      <c r="M19" s="23"/>
      <c r="N19" s="25"/>
      <c r="O19" s="8"/>
      <c r="P19" s="8"/>
      <c r="Q19" s="8"/>
      <c r="R19" s="8"/>
      <c r="S19" s="8"/>
      <c r="T19" s="8"/>
      <c r="U19" s="8"/>
      <c r="V19" s="8"/>
      <c r="W19" s="8"/>
      <c r="X19" s="8"/>
    </row>
    <row r="20" spans="1:24" ht="15.75" customHeight="1" thickBot="1">
      <c r="A20" s="149"/>
      <c r="B20" s="150"/>
      <c r="C20" s="151"/>
      <c r="D20" s="139"/>
      <c r="E20" s="140"/>
      <c r="F20" s="140"/>
      <c r="G20" s="140"/>
      <c r="H20" s="140"/>
      <c r="I20" s="141"/>
      <c r="J20" s="57" t="s">
        <v>34</v>
      </c>
      <c r="K20" s="58" t="s">
        <v>7</v>
      </c>
      <c r="L20" s="24"/>
      <c r="M20" s="23"/>
      <c r="N20" s="25"/>
      <c r="O20" s="8"/>
      <c r="P20" s="8"/>
      <c r="Q20" s="8"/>
      <c r="R20" s="8"/>
      <c r="S20" s="8"/>
      <c r="T20" s="8"/>
      <c r="U20" s="8"/>
      <c r="V20" s="8"/>
      <c r="W20" s="8"/>
      <c r="X20" s="8"/>
    </row>
    <row r="21" spans="1:24" ht="15.75" customHeight="1">
      <c r="A21" s="143" t="s">
        <v>30</v>
      </c>
      <c r="B21" s="144"/>
      <c r="C21" s="145"/>
      <c r="D21" s="133" t="s">
        <v>60</v>
      </c>
      <c r="E21" s="134"/>
      <c r="F21" s="134"/>
      <c r="G21" s="134"/>
      <c r="H21" s="134"/>
      <c r="I21" s="135"/>
      <c r="J21" s="57" t="s">
        <v>35</v>
      </c>
      <c r="K21" s="58" t="s">
        <v>7</v>
      </c>
      <c r="L21" s="24"/>
      <c r="M21" s="23"/>
      <c r="N21" s="25"/>
      <c r="O21" s="8"/>
      <c r="P21" s="8"/>
      <c r="Q21" s="8"/>
      <c r="R21" s="8"/>
      <c r="S21" s="8"/>
      <c r="T21" s="8"/>
      <c r="U21" s="8"/>
      <c r="V21" s="8"/>
      <c r="W21" s="8"/>
      <c r="X21" s="8"/>
    </row>
    <row r="22" spans="1:25" ht="15.75" customHeight="1">
      <c r="A22" s="146"/>
      <c r="B22" s="147"/>
      <c r="C22" s="148"/>
      <c r="D22" s="136"/>
      <c r="E22" s="137"/>
      <c r="F22" s="137"/>
      <c r="G22" s="137"/>
      <c r="H22" s="137"/>
      <c r="I22" s="138"/>
      <c r="J22" s="57" t="s">
        <v>36</v>
      </c>
      <c r="K22" s="59" t="s">
        <v>7</v>
      </c>
      <c r="L22" s="24"/>
      <c r="M22" s="23"/>
      <c r="N22" s="25"/>
      <c r="O22" s="8"/>
      <c r="P22" s="8"/>
      <c r="Q22" s="8"/>
      <c r="R22" s="8"/>
      <c r="S22" s="8"/>
      <c r="T22" s="8"/>
      <c r="U22" s="8"/>
      <c r="V22" s="8"/>
      <c r="W22" s="8"/>
      <c r="X22" s="8"/>
      <c r="Y22" s="13"/>
    </row>
    <row r="23" spans="1:25" ht="15.75" customHeight="1" thickBot="1">
      <c r="A23" s="146"/>
      <c r="B23" s="147"/>
      <c r="C23" s="148"/>
      <c r="D23" s="136"/>
      <c r="E23" s="137"/>
      <c r="F23" s="137"/>
      <c r="G23" s="137"/>
      <c r="H23" s="137"/>
      <c r="I23" s="138"/>
      <c r="J23" s="74" t="s">
        <v>39</v>
      </c>
      <c r="K23" s="75">
        <f>SUM(K12:K22)</f>
        <v>1100000000</v>
      </c>
      <c r="L23" s="34"/>
      <c r="M23" s="23"/>
      <c r="N23" s="25"/>
      <c r="O23" s="142"/>
      <c r="P23" s="142"/>
      <c r="Q23" s="165"/>
      <c r="R23" s="165"/>
      <c r="S23" s="8"/>
      <c r="T23" s="8"/>
      <c r="U23" s="8"/>
      <c r="V23" s="8"/>
      <c r="W23" s="8"/>
      <c r="X23" s="8"/>
      <c r="Y23" s="13"/>
    </row>
    <row r="24" spans="1:25" ht="30.75" customHeight="1">
      <c r="A24" s="107" t="s">
        <v>11</v>
      </c>
      <c r="B24" s="114" t="s">
        <v>43</v>
      </c>
      <c r="C24" s="114"/>
      <c r="D24" s="114"/>
      <c r="E24" s="114"/>
      <c r="F24" s="114"/>
      <c r="G24" s="76"/>
      <c r="H24" s="76"/>
      <c r="I24" s="166" t="s">
        <v>44</v>
      </c>
      <c r="J24" s="169" t="str">
        <f>CONCATENATE("METAS AÑO ",T11," POA")</f>
        <v>METAS AÑO 2018 POA</v>
      </c>
      <c r="K24" s="170"/>
      <c r="L24" s="175" t="str">
        <f>CONCATENATE("METAS AÑO ",T11," P.A.")</f>
        <v>METAS AÑO 2018 P.A.</v>
      </c>
      <c r="M24" s="114" t="s">
        <v>42</v>
      </c>
      <c r="N24" s="114"/>
      <c r="O24" s="80" t="str">
        <f>CONCATENATE("AVANCE METAS POA ",T11)</f>
        <v>AVANCE METAS POA 2018</v>
      </c>
      <c r="P24" s="80"/>
      <c r="Q24" s="80" t="str">
        <f>CONCATENATE("AVANCE METAS PA ",T11)</f>
        <v>AVANCE METAS PA 2018</v>
      </c>
      <c r="R24" s="80"/>
      <c r="S24" s="91" t="s">
        <v>26</v>
      </c>
      <c r="T24" s="94" t="s">
        <v>27</v>
      </c>
      <c r="U24" s="81" t="s">
        <v>28</v>
      </c>
      <c r="V24" s="94" t="s">
        <v>47</v>
      </c>
      <c r="W24" s="81" t="s">
        <v>48</v>
      </c>
      <c r="X24" s="88" t="s">
        <v>40</v>
      </c>
      <c r="Y24" s="85" t="s">
        <v>59</v>
      </c>
    </row>
    <row r="25" spans="1:25" ht="12.75" customHeight="1">
      <c r="A25" s="108"/>
      <c r="B25" s="115"/>
      <c r="C25" s="115"/>
      <c r="D25" s="115"/>
      <c r="E25" s="115"/>
      <c r="F25" s="115"/>
      <c r="G25" s="37"/>
      <c r="H25" s="115" t="s">
        <v>12</v>
      </c>
      <c r="I25" s="167"/>
      <c r="J25" s="171"/>
      <c r="K25" s="172"/>
      <c r="L25" s="176"/>
      <c r="M25" s="115"/>
      <c r="N25" s="115"/>
      <c r="O25" s="89" t="s">
        <v>25</v>
      </c>
      <c r="P25" s="89" t="s">
        <v>17</v>
      </c>
      <c r="Q25" s="78" t="s">
        <v>25</v>
      </c>
      <c r="R25" s="78" t="s">
        <v>17</v>
      </c>
      <c r="S25" s="92"/>
      <c r="T25" s="95"/>
      <c r="U25" s="82"/>
      <c r="V25" s="95"/>
      <c r="W25" s="82"/>
      <c r="X25" s="89"/>
      <c r="Y25" s="86"/>
    </row>
    <row r="26" spans="1:25" ht="30.75" customHeight="1" thickBot="1">
      <c r="A26" s="109"/>
      <c r="B26" s="116"/>
      <c r="C26" s="116"/>
      <c r="D26" s="116"/>
      <c r="E26" s="116"/>
      <c r="F26" s="116"/>
      <c r="G26" s="77"/>
      <c r="H26" s="116"/>
      <c r="I26" s="168"/>
      <c r="J26" s="173"/>
      <c r="K26" s="174"/>
      <c r="L26" s="177"/>
      <c r="M26" s="116"/>
      <c r="N26" s="116"/>
      <c r="O26" s="90"/>
      <c r="P26" s="90"/>
      <c r="Q26" s="79"/>
      <c r="R26" s="79"/>
      <c r="S26" s="93"/>
      <c r="T26" s="96"/>
      <c r="U26" s="83"/>
      <c r="V26" s="96"/>
      <c r="W26" s="83"/>
      <c r="X26" s="90"/>
      <c r="Y26" s="87"/>
    </row>
    <row r="27" spans="1:25" s="35" customFormat="1" ht="363.75" customHeight="1" thickBot="1">
      <c r="A27" s="61">
        <v>1</v>
      </c>
      <c r="B27" s="178" t="str">
        <f>'[3]POA H.A.'!$B$14</f>
        <v>Apoyar la descontaminación de fuentes hídricas </v>
      </c>
      <c r="C27" s="178"/>
      <c r="D27" s="178"/>
      <c r="E27" s="178"/>
      <c r="F27" s="178"/>
      <c r="G27" s="62"/>
      <c r="H27" s="63"/>
      <c r="I27" s="64" t="s">
        <v>61</v>
      </c>
      <c r="J27" s="179" t="s">
        <v>62</v>
      </c>
      <c r="K27" s="179"/>
      <c r="L27" s="65">
        <v>0.25</v>
      </c>
      <c r="M27" s="84" t="s">
        <v>58</v>
      </c>
      <c r="N27" s="84"/>
      <c r="O27" s="66" t="s">
        <v>66</v>
      </c>
      <c r="P27" s="67" t="e">
        <f>+O27/L27%</f>
        <v>#VALUE!</v>
      </c>
      <c r="Q27" s="68">
        <v>0.0025</v>
      </c>
      <c r="R27" s="69">
        <f>+Q27/L27</f>
        <v>0.01</v>
      </c>
      <c r="S27" s="70">
        <v>1100000000</v>
      </c>
      <c r="T27" s="70">
        <v>1020563992</v>
      </c>
      <c r="U27" s="71">
        <f>+T27/S27</f>
        <v>0.9277854472727273</v>
      </c>
      <c r="V27" s="181">
        <v>1020563992</v>
      </c>
      <c r="W27" s="71">
        <f>V27/S27</f>
        <v>0.9277854472727273</v>
      </c>
      <c r="X27" s="72" t="s">
        <v>69</v>
      </c>
      <c r="Y27" s="73" t="s">
        <v>65</v>
      </c>
    </row>
    <row r="28" spans="1:25" s="36" customFormat="1" ht="24.75" customHeight="1" thickBot="1">
      <c r="A28" s="164" t="s">
        <v>1</v>
      </c>
      <c r="B28" s="164"/>
      <c r="C28" s="164"/>
      <c r="D28" s="164"/>
      <c r="E28" s="164"/>
      <c r="F28" s="164"/>
      <c r="G28" s="164"/>
      <c r="H28" s="164"/>
      <c r="I28" s="164"/>
      <c r="J28" s="164"/>
      <c r="K28" s="164"/>
      <c r="L28" s="164"/>
      <c r="M28" s="164"/>
      <c r="N28" s="164"/>
      <c r="O28" s="164"/>
      <c r="P28" s="60"/>
      <c r="Q28" s="39"/>
      <c r="R28" s="39"/>
      <c r="S28" s="40">
        <f>SUM(S27:S27)</f>
        <v>1100000000</v>
      </c>
      <c r="T28" s="41">
        <f>SUM(T27:T27)</f>
        <v>1020563992</v>
      </c>
      <c r="U28" s="42">
        <f>T28/S28</f>
        <v>0.9277854472727273</v>
      </c>
      <c r="V28" s="41">
        <f>V27</f>
        <v>1020563992</v>
      </c>
      <c r="W28" s="43">
        <f>V28/S28</f>
        <v>0.9277854472727273</v>
      </c>
      <c r="X28" s="44"/>
      <c r="Y28" s="44"/>
    </row>
    <row r="29" spans="1:25" s="36" customFormat="1" ht="30.75" customHeight="1" thickBot="1">
      <c r="A29" s="44"/>
      <c r="B29" s="97" t="s">
        <v>38</v>
      </c>
      <c r="C29" s="98"/>
      <c r="D29" s="45">
        <v>2</v>
      </c>
      <c r="E29" s="44"/>
      <c r="F29" s="46" t="s">
        <v>37</v>
      </c>
      <c r="G29" s="47">
        <v>42549</v>
      </c>
      <c r="H29" s="48"/>
      <c r="I29" s="49">
        <v>43236</v>
      </c>
      <c r="J29" s="50"/>
      <c r="K29" s="50"/>
      <c r="L29" s="50"/>
      <c r="M29" s="50"/>
      <c r="N29" s="50"/>
      <c r="O29" s="38"/>
      <c r="P29" s="51" t="e">
        <f>AVERAGE(P27:P27)/100</f>
        <v>#VALUE!</v>
      </c>
      <c r="Q29" s="52"/>
      <c r="R29" s="51">
        <f>AVERAGE(R27:R27)</f>
        <v>0.01</v>
      </c>
      <c r="S29" s="162"/>
      <c r="T29" s="163"/>
      <c r="U29" s="53"/>
      <c r="V29" s="44"/>
      <c r="W29" s="44"/>
      <c r="X29" s="44"/>
      <c r="Y29" s="44"/>
    </row>
    <row r="30" spans="12:21" ht="12.75">
      <c r="L30" s="33"/>
      <c r="M30" s="33"/>
      <c r="T30" s="11"/>
      <c r="U30" s="11"/>
    </row>
    <row r="31" spans="12:21" ht="12.75">
      <c r="L31" s="33"/>
      <c r="M31" s="33"/>
      <c r="T31" s="11"/>
      <c r="U31" s="11"/>
    </row>
    <row r="32" spans="1:24" s="13" customFormat="1" ht="21.75" customHeight="1">
      <c r="A32" s="29"/>
      <c r="B32" s="30"/>
      <c r="C32" s="106" t="s">
        <v>41</v>
      </c>
      <c r="D32" s="100"/>
      <c r="E32" s="100"/>
      <c r="F32" s="101"/>
      <c r="G32" s="180" t="s">
        <v>53</v>
      </c>
      <c r="H32" s="180"/>
      <c r="I32" s="180"/>
      <c r="J32" s="180"/>
      <c r="K32" s="12"/>
      <c r="L32" s="33"/>
      <c r="M32" s="33"/>
      <c r="N32" s="12"/>
      <c r="O32" s="12"/>
      <c r="P32" s="12"/>
      <c r="Q32" s="12"/>
      <c r="R32" s="12"/>
      <c r="S32" s="12"/>
      <c r="T32" s="12"/>
      <c r="U32" s="12"/>
      <c r="V32" s="12"/>
      <c r="W32" s="12"/>
      <c r="X32" s="12"/>
    </row>
    <row r="33" spans="1:24" s="13" customFormat="1" ht="29.25" customHeight="1">
      <c r="A33" s="99" t="s">
        <v>14</v>
      </c>
      <c r="B33" s="99"/>
      <c r="C33" s="105" t="s">
        <v>56</v>
      </c>
      <c r="D33" s="103"/>
      <c r="E33" s="103"/>
      <c r="F33" s="104"/>
      <c r="G33" s="31" t="s">
        <v>54</v>
      </c>
      <c r="H33" s="31"/>
      <c r="I33" s="105" t="str">
        <f>'[1]POA H.A.'!G24</f>
        <v>LUZ DEYANIRA GONZALEZ CASTILLO</v>
      </c>
      <c r="J33" s="104"/>
      <c r="K33" s="12"/>
      <c r="L33" s="12"/>
      <c r="M33" s="12"/>
      <c r="N33" s="12"/>
      <c r="O33" s="12"/>
      <c r="P33" s="12"/>
      <c r="Q33" s="12"/>
      <c r="R33" s="12"/>
      <c r="S33" s="12"/>
      <c r="T33" s="12"/>
      <c r="U33" s="12"/>
      <c r="V33" s="12"/>
      <c r="W33" s="12"/>
      <c r="X33" s="12"/>
    </row>
    <row r="34" spans="1:24" ht="29.25" customHeight="1">
      <c r="A34" s="100" t="s">
        <v>15</v>
      </c>
      <c r="B34" s="101"/>
      <c r="C34" s="105" t="s">
        <v>57</v>
      </c>
      <c r="D34" s="103"/>
      <c r="E34" s="103"/>
      <c r="F34" s="104"/>
      <c r="G34" s="31" t="s">
        <v>55</v>
      </c>
      <c r="H34" s="31"/>
      <c r="I34" s="105" t="str">
        <f>'[1]POA H.A.'!G25</f>
        <v>Subdirectora de Planeación y Sistemas de Información</v>
      </c>
      <c r="J34" s="104"/>
      <c r="K34" s="12"/>
      <c r="L34" s="12"/>
      <c r="M34" s="12"/>
      <c r="N34" s="12"/>
      <c r="O34" s="12"/>
      <c r="P34" s="12"/>
      <c r="Q34" s="12"/>
      <c r="R34" s="12"/>
      <c r="S34" s="12"/>
      <c r="T34" s="12"/>
      <c r="U34" s="12"/>
      <c r="V34" s="12"/>
      <c r="W34" s="12"/>
      <c r="X34" s="12"/>
    </row>
    <row r="35" spans="1:24" ht="29.25" customHeight="1">
      <c r="A35" s="99" t="s">
        <v>13</v>
      </c>
      <c r="B35" s="99"/>
      <c r="C35" s="106"/>
      <c r="D35" s="100"/>
      <c r="E35" s="100"/>
      <c r="F35" s="101"/>
      <c r="G35" s="31"/>
      <c r="H35" s="31"/>
      <c r="I35" s="105"/>
      <c r="J35" s="104"/>
      <c r="K35" s="12"/>
      <c r="L35" s="12"/>
      <c r="M35" s="12"/>
      <c r="N35" s="12"/>
      <c r="O35" s="12"/>
      <c r="P35" s="12"/>
      <c r="Q35" s="12"/>
      <c r="R35" s="12"/>
      <c r="S35" s="12"/>
      <c r="T35" s="12"/>
      <c r="U35" s="12"/>
      <c r="V35" s="12"/>
      <c r="W35" s="12"/>
      <c r="X35" s="12"/>
    </row>
    <row r="36" spans="1:24" ht="29.25" customHeight="1">
      <c r="A36" s="99" t="s">
        <v>16</v>
      </c>
      <c r="B36" s="99"/>
      <c r="C36" s="102">
        <v>43475</v>
      </c>
      <c r="D36" s="103"/>
      <c r="E36" s="103"/>
      <c r="F36" s="104"/>
      <c r="G36" s="32">
        <v>42550</v>
      </c>
      <c r="H36" s="31"/>
      <c r="I36" s="102">
        <f>C36</f>
        <v>43475</v>
      </c>
      <c r="J36" s="104"/>
      <c r="K36" s="12"/>
      <c r="L36" s="12"/>
      <c r="M36" s="12"/>
      <c r="N36" s="12"/>
      <c r="O36" s="12"/>
      <c r="P36" s="12"/>
      <c r="Q36" s="12"/>
      <c r="R36" s="12"/>
      <c r="S36" s="12"/>
      <c r="T36" s="12"/>
      <c r="U36" s="12"/>
      <c r="V36" s="12"/>
      <c r="W36" s="12"/>
      <c r="X36" s="12"/>
    </row>
    <row r="49" ht="12.75">
      <c r="M49" s="26"/>
    </row>
  </sheetData>
  <sheetProtection/>
  <mergeCells count="65">
    <mergeCell ref="B27:F27"/>
    <mergeCell ref="J27:K27"/>
    <mergeCell ref="I35:J35"/>
    <mergeCell ref="I36:J36"/>
    <mergeCell ref="C32:F32"/>
    <mergeCell ref="C33:F33"/>
    <mergeCell ref="G32:J32"/>
    <mergeCell ref="C34:F34"/>
    <mergeCell ref="A36:B36"/>
    <mergeCell ref="A35:B35"/>
    <mergeCell ref="S29:T29"/>
    <mergeCell ref="A28:O28"/>
    <mergeCell ref="Q23:R23"/>
    <mergeCell ref="D21:I23"/>
    <mergeCell ref="B24:F26"/>
    <mergeCell ref="P25:P26"/>
    <mergeCell ref="I24:I26"/>
    <mergeCell ref="J24:K26"/>
    <mergeCell ref="L24:L26"/>
    <mergeCell ref="H25:H26"/>
    <mergeCell ref="D18:I20"/>
    <mergeCell ref="O23:P23"/>
    <mergeCell ref="A21:C23"/>
    <mergeCell ref="A18:C20"/>
    <mergeCell ref="O14:X14"/>
    <mergeCell ref="A15:C17"/>
    <mergeCell ref="A12:C14"/>
    <mergeCell ref="D12:I14"/>
    <mergeCell ref="D15:I17"/>
    <mergeCell ref="S11:S13"/>
    <mergeCell ref="A11:C11"/>
    <mergeCell ref="U3:W3"/>
    <mergeCell ref="U4:W4"/>
    <mergeCell ref="D3:T4"/>
    <mergeCell ref="D11:I11"/>
    <mergeCell ref="O11:R11"/>
    <mergeCell ref="T11:T13"/>
    <mergeCell ref="M11:N13"/>
    <mergeCell ref="A24:A26"/>
    <mergeCell ref="U1:X1"/>
    <mergeCell ref="U2:X2"/>
    <mergeCell ref="A5:X5"/>
    <mergeCell ref="A1:C4"/>
    <mergeCell ref="D1:T2"/>
    <mergeCell ref="R25:R26"/>
    <mergeCell ref="O25:O26"/>
    <mergeCell ref="M24:N26"/>
    <mergeCell ref="V24:V26"/>
    <mergeCell ref="B29:C29"/>
    <mergeCell ref="A33:B33"/>
    <mergeCell ref="A34:B34"/>
    <mergeCell ref="C36:F36"/>
    <mergeCell ref="I33:J33"/>
    <mergeCell ref="I34:J34"/>
    <mergeCell ref="C35:F35"/>
    <mergeCell ref="Q25:Q26"/>
    <mergeCell ref="Q24:R24"/>
    <mergeCell ref="W24:W26"/>
    <mergeCell ref="O24:P24"/>
    <mergeCell ref="M27:N27"/>
    <mergeCell ref="Y24:Y26"/>
    <mergeCell ref="X24:X26"/>
    <mergeCell ref="S24:S26"/>
    <mergeCell ref="T24:T26"/>
    <mergeCell ref="U24:U26"/>
  </mergeCells>
  <printOptions horizontalCentered="1" verticalCentered="1"/>
  <pageMargins left="0.1968503937007874" right="0.07874015748031496" top="0.1968503937007874" bottom="0.11811023622047245" header="0" footer="0"/>
  <pageSetup horizontalDpi="600" verticalDpi="600" orientation="landscape" paperSize="120" scale="2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2018-03-14T13:20:14Z</cp:lastPrinted>
  <dcterms:created xsi:type="dcterms:W3CDTF">2009-04-01T16:45:05Z</dcterms:created>
  <dcterms:modified xsi:type="dcterms:W3CDTF">2019-02-05T16:26:39Z</dcterms:modified>
  <cp:category/>
  <cp:version/>
  <cp:contentType/>
  <cp:contentStatus/>
</cp:coreProperties>
</file>