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<sst xmlns="http://schemas.openxmlformats.org/spreadsheetml/2006/main" count="97" uniqueCount="79">
  <si>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</si>
  <si>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</si>
  <si>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</si>
  <si>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</si>
  <si>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</si>
  <si>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</si>
  <si>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</si>
  <si>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</si>
  <si>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</si>
  <si>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</si>
  <si>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</si>
  <si>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</si>
  <si>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</si>
  <si>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</si>
  <si>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</si>
  <si>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</si>
  <si>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</si>
  <si>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</si>
  <si>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</si>
  <si>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</si>
  <si>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</si>
  <si>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</si>
  <si>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</si>
  <si>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</si>
  <si>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</si>
  <si>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</si>
  <si>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</si>
  <si>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</si>
  <si>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</si>
  <si>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</si>
  <si>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</si>
  <si>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</si>
  <si>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</si>
  <si>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</si>
  <si>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</si>
  <si>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</si>
  <si>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</si>
  <si>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</si>
  <si>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</si>
  <si>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</si>
  <si>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</si>
  <si>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</si>
  <si>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</si>
  <si>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</si>
  <si>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</si>
  <si>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</si>
  <si>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</si>
  <si>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</si>
  <si>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</si>
  <si>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CONOCIMIENTO, CONSERVACIÓN Y USO DE LOS RECURSOS NATURALES Y LA BIODIVERSIDAD</t>
  </si>
  <si>
    <t>Conservación, Restauración y Manejo de Ecosistemas y Biodiversidad</t>
  </si>
  <si>
    <t>Implementación de estrategias para la  conservación y la restauración de ecosistemas</t>
  </si>
  <si>
    <t xml:space="preserve"> Evitar la deforestación y degradación de los bosques </t>
  </si>
  <si>
    <t>Generar  y promover sensibiliación y educación  en el tema de  la deforestacion  y sus consecuencias  a traves  de herramientas didácticas   y medios audiovisuales</t>
  </si>
  <si>
    <t>NOVIEMBRE</t>
  </si>
  <si>
    <t>Versión 0</t>
  </si>
  <si>
    <t>ELABORÓ</t>
  </si>
  <si>
    <t>APROBÓ</t>
  </si>
  <si>
    <t>NOMBRE</t>
  </si>
  <si>
    <t>JAIRO IGNACIO GARCIA RODRIGUEZ</t>
  </si>
  <si>
    <t>LUZ DEYANIRA GONZALEZ CASTILLO</t>
  </si>
  <si>
    <t>CARGO / ROL</t>
  </si>
  <si>
    <t>Subdirector de Ecosistemas y Gestión Ambiental</t>
  </si>
  <si>
    <t>Subdirectora de Planeación y Sistemas de Información</t>
  </si>
  <si>
    <t>FIRMA</t>
  </si>
  <si>
    <t>FECHA</t>
  </si>
  <si>
    <t xml:space="preserve">Subdirectora de Planeacion y Sistemas de la Informacion </t>
  </si>
  <si>
    <t xml:space="preserve">530 906 02 01 01 </t>
  </si>
  <si>
    <t>0,25% de evitar la degradacion de los bosques por medio de socializacion y sensibilizacion del diagnostico</t>
  </si>
  <si>
    <t>0,25 de evitar la degradacion de los bosques por medio de implementacion de herramientas didacticas</t>
  </si>
  <si>
    <t>Socializar  y sensibilizar el  proceso de diagnostico y  afectación en los municipios identificados en  las alertas tempranas de deforestacion  en  los cuatro trimestres  de 2017  y en los de cambio de cobertura de bosque a no bosque en nuevos municipios.</t>
  </si>
  <si>
    <t xml:space="preserve">% de Diagnósticos socializados /% diagnostico a socializar programado </t>
  </si>
  <si>
    <t>% de herramientas didacticas y medios audiovisuales utilizados/ % de herramientas y medios audiovicuales programados</t>
  </si>
  <si>
    <t>0,75 de evitar la degradacion de los bosques por medio de implementacion de herramientas didacticas</t>
  </si>
  <si>
    <t>MAYO</t>
  </si>
  <si>
    <t>Ruta: ECOSISTEMAS24/ COMPARTIDA/ EVITAR LA DEFORESTACION</t>
  </si>
  <si>
    <t>JULIO</t>
  </si>
  <si>
    <t>El contrato CDS2018-148, se encuentra en etapa de ejecucion,   se estan revisando las fechas de las socializaciones ,   a la espera de poder  definir dichas fechas ya que la ejecución y desarrollo de la actividad iria en paralelo con la actividad  dos del  proyecto</t>
  </si>
  <si>
    <t>Basados en el   contrato CDS 2018-149 con la empresa Editorial Artes Gráficas E.U. el cual se encuentra en la etapa de ejecucion  se han recibido los boliografos, pendones, a la espera de recibir las, tulas, folletos y gorras de los cuales ya se entregaron los diseños definitivos al contratisa. La agenda se encuentra en proceso de diseño.  Se solicito CDP con el objeto deAunar esfuerzos técnicos, financieros y operativos entre Corpoboyacá y el Fondo Mixto para la Promoción de la Cultura y las Artes de Boyacá, para el fortalecimiento de la Educación, la Cultura Ambiental, la Participación Social y el cambio de actitudes frente a los recursos  por un valor de ($15.477.206) QUINCE MILLONES CUATROCIENTOS SETENTA Y SIETE MIL DOSCIENTOS SEIS PESOS, proyecto que se encuentra en elaboración de estudios pevios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</si>
</sst>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0.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([$$-240A]\ * #,##0.00_);_([$$-240A]\ * \(#,##0.00\);_([$$-240A]\ * &quot;-&quot;??_);_(@_)"/>
    <numFmt numFmtId="203" formatCode="_([$€-2]\ * #,##0.00_);_([$€-2]\ * \(#,##0.00\);_([$€-2]\ * &quot;-&quot;??_);_(@_)"/>
    <numFmt numFmtId="204" formatCode="[$$-240A]\ #,##0.00_);\([$$-240A]\ #,##0.00\)"/>
    <numFmt numFmtId="205" formatCode="_([$$-240A]\ * #,##0.0_);_([$$-240A]\ * \(#,##0.0\);_([$$-240A]\ * &quot;-&quot;??_);_(@_)"/>
    <numFmt numFmtId="206" formatCode="_([$$-240A]\ * #,##0_);_([$$-240A]\ * \(#,##0\);_([$$-240A]\ * &quot;-&quot;??_);_(@_)"/>
    <numFmt numFmtId="207" formatCode="&quot;$&quot;\ #,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8"/>
      <color indexed="62"/>
      <name val="Arial Narrow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28"/>
      <color rgb="FF2F5597"/>
      <name val="Arial Narrow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 style="medium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187" fontId="19" fillId="0" borderId="16" xfId="0" applyNumberFormat="1" applyFont="1" applyFill="1" applyBorder="1" applyAlignment="1" applyProtection="1">
      <alignment horizontal="left" vertical="center"/>
      <protection/>
    </xf>
    <xf numFmtId="187" fontId="19" fillId="0" borderId="17" xfId="52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9" xfId="51" applyNumberFormat="1" applyFont="1" applyFill="1" applyBorder="1" applyAlignment="1" applyProtection="1">
      <alignment horizontal="center"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9" fillId="0" borderId="22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19" fillId="0" borderId="10" xfId="57" applyFont="1" applyBorder="1" applyAlignment="1" applyProtection="1">
      <alignment horizontal="center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22" xfId="0" applyNumberFormat="1" applyFont="1" applyBorder="1" applyAlignment="1" applyProtection="1">
      <alignment vertical="top" wrapText="1"/>
      <protection/>
    </xf>
    <xf numFmtId="14" fontId="0" fillId="0" borderId="23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9" fontId="19" fillId="0" borderId="24" xfId="52" applyNumberFormat="1" applyFont="1" applyFill="1" applyBorder="1" applyAlignment="1" applyProtection="1">
      <alignment horizontal="center" vertical="center" wrapText="1"/>
      <protection/>
    </xf>
    <xf numFmtId="187" fontId="0" fillId="0" borderId="10" xfId="0" applyNumberFormat="1" applyBorder="1" applyAlignment="1" applyProtection="1">
      <alignment vertical="center" wrapText="1"/>
      <protection locked="0"/>
    </xf>
    <xf numFmtId="10" fontId="0" fillId="0" borderId="19" xfId="51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left" vertical="center" readingOrder="1"/>
    </xf>
    <xf numFmtId="187" fontId="21" fillId="0" borderId="0" xfId="0" applyNumberFormat="1" applyFont="1" applyBorder="1" applyAlignment="1" applyProtection="1">
      <alignment vertical="center"/>
      <protection locked="0"/>
    </xf>
    <xf numFmtId="187" fontId="0" fillId="0" borderId="0" xfId="0" applyNumberFormat="1" applyAlignment="1" applyProtection="1">
      <alignment vertical="center"/>
      <protection/>
    </xf>
    <xf numFmtId="9" fontId="0" fillId="0" borderId="10" xfId="57" applyFont="1" applyFill="1" applyBorder="1" applyAlignment="1" applyProtection="1">
      <alignment horizontal="center" vertical="center" wrapText="1"/>
      <protection locked="0"/>
    </xf>
    <xf numFmtId="49" fontId="0" fillId="0" borderId="10" xfId="51" applyNumberFormat="1" applyFont="1" applyFill="1" applyBorder="1" applyAlignment="1" applyProtection="1">
      <alignment horizontal="justify" vertical="center" wrapText="1"/>
      <protection locked="0"/>
    </xf>
    <xf numFmtId="187" fontId="0" fillId="0" borderId="0" xfId="0" applyNumberFormat="1" applyAlignment="1" applyProtection="1">
      <alignment vertical="center"/>
      <protection locked="0"/>
    </xf>
    <xf numFmtId="187" fontId="0" fillId="25" borderId="10" xfId="52" applyNumberFormat="1" applyFont="1" applyFill="1" applyBorder="1" applyAlignment="1">
      <alignment horizontal="right" vertical="center" wrapText="1"/>
    </xf>
    <xf numFmtId="9" fontId="0" fillId="25" borderId="10" xfId="51" applyNumberFormat="1" applyFont="1" applyFill="1" applyBorder="1" applyAlignment="1" applyProtection="1">
      <alignment horizontal="center" vertical="center" wrapText="1"/>
      <protection/>
    </xf>
    <xf numFmtId="9" fontId="19" fillId="25" borderId="10" xfId="57" applyFont="1" applyFill="1" applyBorder="1" applyAlignment="1" applyProtection="1">
      <alignment horizontal="center" vertical="center"/>
      <protection locked="0"/>
    </xf>
    <xf numFmtId="43" fontId="21" fillId="0" borderId="0" xfId="0" applyNumberFormat="1" applyFont="1" applyBorder="1" applyAlignment="1" applyProtection="1">
      <alignment vertical="center"/>
      <protection locked="0"/>
    </xf>
    <xf numFmtId="206" fontId="42" fillId="0" borderId="0" xfId="0" applyNumberFormat="1" applyFont="1" applyAlignment="1" applyProtection="1">
      <alignment vertical="center"/>
      <protection locked="0"/>
    </xf>
    <xf numFmtId="206" fontId="42" fillId="0" borderId="0" xfId="0" applyNumberFormat="1" applyFont="1" applyBorder="1" applyAlignment="1" applyProtection="1">
      <alignment vertical="center"/>
      <protection locked="0"/>
    </xf>
    <xf numFmtId="206" fontId="42" fillId="0" borderId="0" xfId="53" applyNumberFormat="1" applyFont="1" applyBorder="1" applyAlignment="1" applyProtection="1">
      <alignment horizontal="right" vertical="center"/>
      <protection locked="0"/>
    </xf>
    <xf numFmtId="206" fontId="43" fillId="0" borderId="0" xfId="0" applyNumberFormat="1" applyFont="1" applyBorder="1" applyAlignment="1" applyProtection="1">
      <alignment vertical="center"/>
      <protection locked="0"/>
    </xf>
    <xf numFmtId="187" fontId="0" fillId="0" borderId="0" xfId="0" applyNumberFormat="1" applyBorder="1" applyAlignment="1" applyProtection="1">
      <alignment vertical="center"/>
      <protection locked="0"/>
    </xf>
    <xf numFmtId="206" fontId="0" fillId="0" borderId="0" xfId="0" applyNumberFormat="1" applyAlignment="1" applyProtection="1">
      <alignment vertical="center"/>
      <protection locked="0"/>
    </xf>
    <xf numFmtId="3" fontId="21" fillId="0" borderId="0" xfId="0" applyNumberFormat="1" applyFont="1" applyBorder="1" applyAlignment="1" applyProtection="1">
      <alignment vertical="center"/>
      <protection locked="0"/>
    </xf>
    <xf numFmtId="3" fontId="0" fillId="25" borderId="0" xfId="0" applyNumberFormat="1" applyFont="1" applyFill="1" applyBorder="1" applyAlignment="1" applyProtection="1">
      <alignment vertical="center"/>
      <protection locked="0"/>
    </xf>
    <xf numFmtId="207" fontId="0" fillId="0" borderId="25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207" fontId="45" fillId="26" borderId="10" xfId="0" applyNumberFormat="1" applyFont="1" applyFill="1" applyBorder="1" applyAlignment="1" applyProtection="1">
      <alignment horizontal="center" vertical="center"/>
      <protection/>
    </xf>
    <xf numFmtId="207" fontId="45" fillId="26" borderId="25" xfId="0" applyNumberFormat="1" applyFont="1" applyFill="1" applyBorder="1" applyAlignment="1" applyProtection="1">
      <alignment horizontal="center" vertical="center"/>
      <protection/>
    </xf>
    <xf numFmtId="9" fontId="0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51" applyNumberFormat="1" applyFont="1" applyBorder="1" applyAlignment="1" applyProtection="1">
      <alignment vertical="center"/>
      <protection locked="0"/>
    </xf>
    <xf numFmtId="0" fontId="0" fillId="0" borderId="10" xfId="51" applyNumberFormat="1" applyFont="1" applyFill="1" applyBorder="1" applyAlignment="1" applyProtection="1">
      <alignment horizontal="justify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4" fontId="27" fillId="0" borderId="22" xfId="0" applyNumberFormat="1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4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7" borderId="10" xfId="0" applyFont="1" applyFill="1" applyBorder="1" applyAlignment="1" applyProtection="1">
      <alignment horizontal="center" vertical="center"/>
      <protection locked="0"/>
    </xf>
    <xf numFmtId="0" fontId="19" fillId="16" borderId="26" xfId="0" applyFont="1" applyFill="1" applyBorder="1" applyAlignment="1" applyProtection="1">
      <alignment horizontal="left" vertical="center" wrapText="1"/>
      <protection/>
    </xf>
    <xf numFmtId="0" fontId="19" fillId="16" borderId="27" xfId="0" applyFont="1" applyFill="1" applyBorder="1" applyAlignment="1" applyProtection="1">
      <alignment horizontal="left" vertical="center" wrapText="1"/>
      <protection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49" fontId="23" fillId="0" borderId="10" xfId="51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49" fontId="19" fillId="0" borderId="10" xfId="51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28" xfId="51" applyNumberFormat="1" applyFont="1" applyBorder="1" applyAlignment="1" applyProtection="1">
      <alignment horizontal="center" vertical="center" wrapText="1"/>
      <protection locked="0"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20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5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0" fillId="0" borderId="21" xfId="0" applyFont="1" applyFill="1" applyBorder="1" applyAlignment="1" applyProtection="1">
      <alignment horizontal="justify" vertical="center" wrapText="1"/>
      <protection/>
    </xf>
    <xf numFmtId="1" fontId="0" fillId="0" borderId="37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34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20" xfId="0" applyNumberFormat="1" applyFont="1" applyFill="1" applyBorder="1" applyAlignment="1" applyProtection="1">
      <alignment horizontal="justify" vertical="center" wrapText="1"/>
      <protection/>
    </xf>
    <xf numFmtId="1" fontId="0" fillId="0" borderId="25" xfId="0" applyNumberFormat="1" applyFont="1" applyFill="1" applyBorder="1" applyAlignment="1" applyProtection="1">
      <alignment horizontal="justify" vertical="center" wrapText="1"/>
      <protection/>
    </xf>
    <xf numFmtId="1" fontId="0" fillId="0" borderId="31" xfId="0" applyNumberFormat="1" applyFont="1" applyFill="1" applyBorder="1" applyAlignment="1" applyProtection="1">
      <alignment horizontal="justify" vertical="center" wrapText="1"/>
      <protection/>
    </xf>
    <xf numFmtId="1" fontId="0" fillId="0" borderId="21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38" xfId="51" applyNumberFormat="1" applyFont="1" applyBorder="1" applyAlignment="1" applyProtection="1">
      <alignment horizontal="right" vertical="center"/>
      <protection/>
    </xf>
    <xf numFmtId="1" fontId="19" fillId="0" borderId="39" xfId="51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49" fontId="42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49" fontId="19" fillId="0" borderId="10" xfId="51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19" fillId="0" borderId="37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46" fillId="0" borderId="10" xfId="51" applyNumberFormat="1" applyFont="1" applyBorder="1" applyAlignment="1" applyProtection="1">
      <alignment horizontal="center" vertical="center" wrapText="1"/>
      <protection/>
    </xf>
    <xf numFmtId="49" fontId="19" fillId="0" borderId="28" xfId="51" applyNumberFormat="1" applyFont="1" applyBorder="1" applyAlignment="1" applyProtection="1">
      <alignment horizontal="center" vertical="center" wrapText="1"/>
      <protection locked="0"/>
    </xf>
    <xf numFmtId="0" fontId="0" fillId="0" borderId="10" xfId="51" applyNumberFormat="1" applyFont="1" applyFill="1" applyBorder="1" applyAlignment="1" applyProtection="1">
      <alignment horizontal="center"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201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201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28" xfId="57" applyFont="1" applyFill="1" applyBorder="1" applyAlignment="1" applyProtection="1">
      <alignment horizontal="center" vertical="center" wrapText="1"/>
      <protection locked="0"/>
    </xf>
    <xf numFmtId="9" fontId="0" fillId="0" borderId="29" xfId="57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36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 horizontal="justify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FORMATO POA" xfId="51"/>
    <cellStyle name="Millares_Libro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showGridLines="0" tabSelected="1" zoomScale="77" zoomScaleNormal="77" zoomScalePageLayoutView="0" workbookViewId="0" topLeftCell="M13">
      <selection activeCell="X30" sqref="X30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9" hidden="1" customWidth="1"/>
    <col min="9" max="9" width="50.00390625" style="9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0" customWidth="1"/>
    <col min="19" max="19" width="20.7109375" style="10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108.421875" style="1" customWidth="1"/>
    <col min="25" max="25" width="56.140625" style="1" customWidth="1"/>
    <col min="26" max="26" width="15.57421875" style="1" customWidth="1"/>
    <col min="27" max="16384" width="11.421875" style="1" customWidth="1"/>
  </cols>
  <sheetData>
    <row r="1" spans="1:24" ht="60" customHeight="1">
      <c r="A1" s="103"/>
      <c r="B1" s="103"/>
      <c r="C1" s="103"/>
      <c r="D1" s="105" t="s">
        <v>14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2" t="s">
        <v>40</v>
      </c>
      <c r="V1" s="102"/>
      <c r="W1" s="102"/>
      <c r="X1" s="102"/>
    </row>
    <row r="2" spans="1:24" ht="21.75" customHeight="1">
      <c r="A2" s="103"/>
      <c r="B2" s="103"/>
      <c r="C2" s="103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3" t="s">
        <v>15</v>
      </c>
      <c r="V2" s="103"/>
      <c r="W2" s="103"/>
      <c r="X2" s="103"/>
    </row>
    <row r="3" spans="1:24" ht="19.5" customHeight="1">
      <c r="A3" s="103"/>
      <c r="B3" s="103"/>
      <c r="C3" s="103"/>
      <c r="D3" s="105" t="s">
        <v>16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8" t="s">
        <v>18</v>
      </c>
      <c r="V3" s="109"/>
      <c r="W3" s="110"/>
      <c r="X3" s="2" t="s">
        <v>19</v>
      </c>
    </row>
    <row r="4" spans="1:24" ht="19.5" customHeight="1">
      <c r="A4" s="103"/>
      <c r="B4" s="103"/>
      <c r="C4" s="103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8" t="s">
        <v>55</v>
      </c>
      <c r="V4" s="109"/>
      <c r="W4" s="110"/>
      <c r="X4" s="3">
        <v>43368</v>
      </c>
    </row>
    <row r="5" spans="1:24" ht="31.5" customHeight="1">
      <c r="A5" s="104" t="s">
        <v>17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4"/>
      <c r="L7" s="14"/>
      <c r="M7" s="14"/>
      <c r="N7" s="14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6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6"/>
      <c r="L9" s="16"/>
      <c r="M9" s="16"/>
      <c r="N9" s="16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8"/>
      <c r="B10" s="19"/>
      <c r="C10" s="19"/>
      <c r="D10" s="21"/>
      <c r="E10" s="21"/>
      <c r="F10" s="21"/>
      <c r="G10" s="21"/>
      <c r="H10" s="20"/>
      <c r="I10" s="20"/>
      <c r="J10" s="21"/>
      <c r="K10" s="21"/>
      <c r="L10" s="21"/>
      <c r="M10" s="21"/>
      <c r="N10" s="21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06" t="s">
        <v>5</v>
      </c>
      <c r="B11" s="107"/>
      <c r="C11" s="107"/>
      <c r="D11" s="113" t="s">
        <v>49</v>
      </c>
      <c r="E11" s="113"/>
      <c r="F11" s="113"/>
      <c r="G11" s="113"/>
      <c r="H11" s="113"/>
      <c r="I11" s="113"/>
      <c r="J11" s="22" t="s">
        <v>2</v>
      </c>
      <c r="K11" s="22" t="s">
        <v>3</v>
      </c>
      <c r="L11" s="44"/>
      <c r="M11" s="152" t="s">
        <v>20</v>
      </c>
      <c r="N11" s="153"/>
      <c r="O11" s="101" t="s">
        <v>41</v>
      </c>
      <c r="P11" s="101"/>
      <c r="Q11" s="101"/>
      <c r="R11" s="101"/>
      <c r="S11" s="114" t="s">
        <v>44</v>
      </c>
      <c r="T11" s="114">
        <v>2018</v>
      </c>
      <c r="U11" s="46"/>
      <c r="V11" s="46"/>
      <c r="W11" s="46"/>
      <c r="X11" s="46"/>
    </row>
    <row r="12" spans="1:24" ht="22.5" customHeight="1">
      <c r="A12" s="124" t="s">
        <v>25</v>
      </c>
      <c r="B12" s="125"/>
      <c r="C12" s="126"/>
      <c r="D12" s="133" t="s">
        <v>50</v>
      </c>
      <c r="E12" s="134"/>
      <c r="F12" s="134"/>
      <c r="G12" s="134"/>
      <c r="H12" s="134"/>
      <c r="I12" s="135"/>
      <c r="J12" s="23" t="s">
        <v>4</v>
      </c>
      <c r="K12" s="83">
        <v>93611965</v>
      </c>
      <c r="L12" s="24"/>
      <c r="M12" s="154"/>
      <c r="N12" s="155"/>
      <c r="O12" s="15" t="s">
        <v>74</v>
      </c>
      <c r="P12" s="15" t="s">
        <v>76</v>
      </c>
      <c r="Q12" s="15" t="s">
        <v>54</v>
      </c>
      <c r="R12" s="15" t="s">
        <v>0</v>
      </c>
      <c r="S12" s="115"/>
      <c r="T12" s="115"/>
      <c r="U12" s="8"/>
      <c r="V12" s="8"/>
      <c r="W12" s="8"/>
      <c r="X12" s="8"/>
    </row>
    <row r="13" spans="1:24" ht="23.25" customHeight="1">
      <c r="A13" s="127"/>
      <c r="B13" s="128"/>
      <c r="C13" s="129"/>
      <c r="D13" s="136"/>
      <c r="E13" s="137"/>
      <c r="F13" s="137"/>
      <c r="G13" s="137"/>
      <c r="H13" s="137"/>
      <c r="I13" s="138"/>
      <c r="J13" s="25" t="s">
        <v>6</v>
      </c>
      <c r="K13" s="27" t="s">
        <v>7</v>
      </c>
      <c r="L13" s="24"/>
      <c r="M13" s="156"/>
      <c r="N13" s="157"/>
      <c r="O13" s="88"/>
      <c r="P13" s="17" t="s">
        <v>45</v>
      </c>
      <c r="Q13" s="17"/>
      <c r="R13" s="17"/>
      <c r="S13" s="116"/>
      <c r="T13" s="116"/>
      <c r="U13" s="8"/>
      <c r="V13" s="8"/>
      <c r="W13" s="8"/>
      <c r="X13" s="8"/>
    </row>
    <row r="14" spans="1:24" ht="15.75" customHeight="1" thickBot="1">
      <c r="A14" s="130"/>
      <c r="B14" s="131"/>
      <c r="C14" s="132"/>
      <c r="D14" s="139"/>
      <c r="E14" s="140"/>
      <c r="F14" s="140"/>
      <c r="G14" s="140"/>
      <c r="H14" s="140"/>
      <c r="I14" s="141"/>
      <c r="J14" s="25" t="s">
        <v>8</v>
      </c>
      <c r="K14" s="27" t="s">
        <v>7</v>
      </c>
      <c r="L14" s="28"/>
      <c r="M14" s="26"/>
      <c r="N14" s="29"/>
      <c r="O14" s="176"/>
      <c r="P14" s="176"/>
      <c r="Q14" s="176"/>
      <c r="R14" s="176"/>
      <c r="S14" s="176"/>
      <c r="T14" s="176"/>
      <c r="U14" s="176"/>
      <c r="V14" s="176"/>
      <c r="W14" s="176"/>
      <c r="X14" s="176"/>
    </row>
    <row r="15" spans="1:24" ht="15.75" customHeight="1">
      <c r="A15" s="124" t="s">
        <v>46</v>
      </c>
      <c r="B15" s="125"/>
      <c r="C15" s="126"/>
      <c r="D15" s="133" t="s">
        <v>51</v>
      </c>
      <c r="E15" s="134"/>
      <c r="F15" s="134"/>
      <c r="G15" s="134"/>
      <c r="H15" s="134"/>
      <c r="I15" s="135"/>
      <c r="J15" s="25" t="s">
        <v>9</v>
      </c>
      <c r="K15" s="27" t="s">
        <v>7</v>
      </c>
      <c r="L15" s="28"/>
      <c r="M15" s="26"/>
      <c r="N15" s="29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27"/>
      <c r="B16" s="128"/>
      <c r="C16" s="129"/>
      <c r="D16" s="136"/>
      <c r="E16" s="137"/>
      <c r="F16" s="137"/>
      <c r="G16" s="137"/>
      <c r="H16" s="137"/>
      <c r="I16" s="138"/>
      <c r="J16" s="25" t="s">
        <v>10</v>
      </c>
      <c r="K16" s="27" t="s">
        <v>7</v>
      </c>
      <c r="L16" s="28"/>
      <c r="M16" s="26"/>
      <c r="N16" s="29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30"/>
      <c r="B17" s="131"/>
      <c r="C17" s="132"/>
      <c r="D17" s="139"/>
      <c r="E17" s="140"/>
      <c r="F17" s="140"/>
      <c r="G17" s="140"/>
      <c r="H17" s="140"/>
      <c r="I17" s="141"/>
      <c r="J17" s="25" t="s">
        <v>27</v>
      </c>
      <c r="K17" s="27" t="s">
        <v>7</v>
      </c>
      <c r="L17" s="28"/>
      <c r="M17" s="26"/>
      <c r="N17" s="29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24" t="s">
        <v>47</v>
      </c>
      <c r="B18" s="125"/>
      <c r="C18" s="126"/>
      <c r="D18" s="142" t="s">
        <v>52</v>
      </c>
      <c r="E18" s="143"/>
      <c r="F18" s="143"/>
      <c r="G18" s="143"/>
      <c r="H18" s="143"/>
      <c r="I18" s="144"/>
      <c r="J18" s="25" t="s">
        <v>28</v>
      </c>
      <c r="K18" s="27" t="s">
        <v>7</v>
      </c>
      <c r="L18" s="28"/>
      <c r="M18" s="26"/>
      <c r="N18" s="29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27"/>
      <c r="B19" s="128"/>
      <c r="C19" s="129"/>
      <c r="D19" s="145"/>
      <c r="E19" s="146"/>
      <c r="F19" s="146"/>
      <c r="G19" s="146"/>
      <c r="H19" s="146"/>
      <c r="I19" s="147"/>
      <c r="J19" s="25" t="s">
        <v>29</v>
      </c>
      <c r="K19" s="27" t="s">
        <v>7</v>
      </c>
      <c r="L19" s="28"/>
      <c r="M19" s="26"/>
      <c r="N19" s="29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30"/>
      <c r="B20" s="131"/>
      <c r="C20" s="132"/>
      <c r="D20" s="148"/>
      <c r="E20" s="149"/>
      <c r="F20" s="149"/>
      <c r="G20" s="149"/>
      <c r="H20" s="149"/>
      <c r="I20" s="150"/>
      <c r="J20" s="25" t="s">
        <v>30</v>
      </c>
      <c r="K20" s="27" t="s">
        <v>7</v>
      </c>
      <c r="L20" s="28"/>
      <c r="M20" s="26"/>
      <c r="N20" s="29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24" t="s">
        <v>26</v>
      </c>
      <c r="B21" s="125"/>
      <c r="C21" s="126"/>
      <c r="D21" s="142" t="s">
        <v>67</v>
      </c>
      <c r="E21" s="143"/>
      <c r="F21" s="143"/>
      <c r="G21" s="143"/>
      <c r="H21" s="143"/>
      <c r="I21" s="144"/>
      <c r="J21" s="25" t="s">
        <v>31</v>
      </c>
      <c r="K21" s="27" t="s">
        <v>7</v>
      </c>
      <c r="L21" s="28"/>
      <c r="M21" s="26"/>
      <c r="N21" s="29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27"/>
      <c r="B22" s="128"/>
      <c r="C22" s="129"/>
      <c r="D22" s="145"/>
      <c r="E22" s="146"/>
      <c r="F22" s="146"/>
      <c r="G22" s="146"/>
      <c r="H22" s="146"/>
      <c r="I22" s="147"/>
      <c r="J22" s="25" t="s">
        <v>32</v>
      </c>
      <c r="K22" s="50" t="s">
        <v>7</v>
      </c>
      <c r="L22" s="28"/>
      <c r="M22" s="26"/>
      <c r="N22" s="29"/>
      <c r="O22" s="8"/>
      <c r="P22" s="8"/>
      <c r="Q22" s="8"/>
      <c r="R22" s="8"/>
      <c r="S22" s="8"/>
      <c r="T22" s="8"/>
      <c r="U22" s="8"/>
      <c r="V22" s="8"/>
      <c r="W22" s="8"/>
      <c r="X22" s="8"/>
      <c r="Y22" s="13"/>
    </row>
    <row r="23" spans="1:25" ht="15.75" customHeight="1">
      <c r="A23" s="127"/>
      <c r="B23" s="128"/>
      <c r="C23" s="129"/>
      <c r="D23" s="145"/>
      <c r="E23" s="146"/>
      <c r="F23" s="146"/>
      <c r="G23" s="146"/>
      <c r="H23" s="146"/>
      <c r="I23" s="147"/>
      <c r="J23" s="49" t="s">
        <v>35</v>
      </c>
      <c r="K23" s="51">
        <f>SUM(K12:K22)</f>
        <v>93611965</v>
      </c>
      <c r="L23" s="61"/>
      <c r="M23" s="26"/>
      <c r="N23" s="29"/>
      <c r="O23" s="151"/>
      <c r="P23" s="151"/>
      <c r="Q23" s="161"/>
      <c r="R23" s="161"/>
      <c r="S23" s="8"/>
      <c r="T23" s="8"/>
      <c r="U23" s="8"/>
      <c r="V23" s="8"/>
      <c r="W23" s="8"/>
      <c r="X23" s="8"/>
      <c r="Y23" s="13"/>
    </row>
    <row r="24" spans="1:25" ht="30.75" customHeight="1">
      <c r="A24" s="101" t="s">
        <v>11</v>
      </c>
      <c r="B24" s="112" t="s">
        <v>38</v>
      </c>
      <c r="C24" s="112"/>
      <c r="D24" s="112"/>
      <c r="E24" s="112"/>
      <c r="F24" s="112"/>
      <c r="G24" s="41"/>
      <c r="H24" s="41"/>
      <c r="I24" s="167" t="s">
        <v>39</v>
      </c>
      <c r="J24" s="168" t="str">
        <f>CONCATENATE("METAS AÑO ",T11," POA")</f>
        <v>METAS AÑO 2018 POA</v>
      </c>
      <c r="K24" s="169"/>
      <c r="L24" s="173" t="str">
        <f>CONCATENATE("METAS AÑO ",T11," P.A.")</f>
        <v>METAS AÑO 2018 P.A.</v>
      </c>
      <c r="M24" s="112" t="s">
        <v>37</v>
      </c>
      <c r="N24" s="112"/>
      <c r="O24" s="175" t="str">
        <f>CONCATENATE("AVANCE METAS POA ",T11)</f>
        <v>AVANCE METAS POA 2018</v>
      </c>
      <c r="P24" s="175"/>
      <c r="Q24" s="175" t="str">
        <f>CONCATENATE("AVANCE METAS PA ",T11)</f>
        <v>AVANCE METAS PA 2018</v>
      </c>
      <c r="R24" s="175"/>
      <c r="S24" s="187" t="s">
        <v>22</v>
      </c>
      <c r="T24" s="122" t="s">
        <v>23</v>
      </c>
      <c r="U24" s="121" t="s">
        <v>24</v>
      </c>
      <c r="V24" s="122" t="s">
        <v>42</v>
      </c>
      <c r="W24" s="121" t="s">
        <v>43</v>
      </c>
      <c r="X24" s="166" t="s">
        <v>36</v>
      </c>
      <c r="Y24" s="185" t="s">
        <v>48</v>
      </c>
    </row>
    <row r="25" spans="1:25" ht="12.75" customHeight="1">
      <c r="A25" s="101"/>
      <c r="B25" s="112"/>
      <c r="C25" s="112"/>
      <c r="D25" s="112"/>
      <c r="E25" s="112"/>
      <c r="F25" s="112"/>
      <c r="G25" s="42"/>
      <c r="H25" s="112" t="s">
        <v>12</v>
      </c>
      <c r="I25" s="167"/>
      <c r="J25" s="170"/>
      <c r="K25" s="169"/>
      <c r="L25" s="173"/>
      <c r="M25" s="112"/>
      <c r="N25" s="112"/>
      <c r="O25" s="111" t="s">
        <v>21</v>
      </c>
      <c r="P25" s="166" t="s">
        <v>13</v>
      </c>
      <c r="Q25" s="123" t="s">
        <v>21</v>
      </c>
      <c r="R25" s="174" t="s">
        <v>13</v>
      </c>
      <c r="S25" s="188"/>
      <c r="T25" s="122"/>
      <c r="U25" s="121"/>
      <c r="V25" s="122"/>
      <c r="W25" s="121"/>
      <c r="X25" s="166"/>
      <c r="Y25" s="186"/>
    </row>
    <row r="26" spans="1:25" ht="30.75" customHeight="1">
      <c r="A26" s="101"/>
      <c r="B26" s="112"/>
      <c r="C26" s="112"/>
      <c r="D26" s="112"/>
      <c r="E26" s="112"/>
      <c r="F26" s="112"/>
      <c r="G26" s="42"/>
      <c r="H26" s="112"/>
      <c r="I26" s="167"/>
      <c r="J26" s="171"/>
      <c r="K26" s="172"/>
      <c r="L26" s="173"/>
      <c r="M26" s="112"/>
      <c r="N26" s="112"/>
      <c r="O26" s="111"/>
      <c r="P26" s="166"/>
      <c r="Q26" s="123"/>
      <c r="R26" s="174"/>
      <c r="S26" s="189"/>
      <c r="T26" s="122"/>
      <c r="U26" s="121"/>
      <c r="V26" s="122"/>
      <c r="W26" s="121"/>
      <c r="X26" s="166"/>
      <c r="Y26" s="186"/>
    </row>
    <row r="27" spans="1:25" ht="132" customHeight="1">
      <c r="A27" s="164">
        <v>1</v>
      </c>
      <c r="B27" s="117" t="s">
        <v>52</v>
      </c>
      <c r="C27" s="118"/>
      <c r="D27" s="118"/>
      <c r="E27" s="118"/>
      <c r="F27" s="118"/>
      <c r="G27" s="47"/>
      <c r="H27" s="30"/>
      <c r="I27" s="84" t="s">
        <v>70</v>
      </c>
      <c r="J27" s="93" t="s">
        <v>68</v>
      </c>
      <c r="K27" s="94" t="s">
        <v>68</v>
      </c>
      <c r="L27" s="179">
        <v>1</v>
      </c>
      <c r="M27" s="162" t="s">
        <v>71</v>
      </c>
      <c r="N27" s="163" t="s">
        <v>71</v>
      </c>
      <c r="O27" s="68">
        <v>0.12</v>
      </c>
      <c r="P27" s="87">
        <f>O27/0.25</f>
        <v>0.48</v>
      </c>
      <c r="Q27" s="181">
        <f>(P27+P28)/2</f>
        <v>0.54</v>
      </c>
      <c r="R27" s="183">
        <f>Q27/L27</f>
        <v>0.54</v>
      </c>
      <c r="S27" s="85">
        <v>21000000</v>
      </c>
      <c r="T27" s="82">
        <v>12805602</v>
      </c>
      <c r="U27" s="72">
        <f>T27/S27</f>
        <v>0.6097905714285714</v>
      </c>
      <c r="V27" s="71"/>
      <c r="W27" s="73">
        <f>V27/S27</f>
        <v>0</v>
      </c>
      <c r="X27" s="69" t="s">
        <v>77</v>
      </c>
      <c r="Y27" s="63" t="s">
        <v>75</v>
      </c>
    </row>
    <row r="28" spans="1:25" ht="105.75" customHeight="1" thickBot="1">
      <c r="A28" s="165"/>
      <c r="B28" s="119"/>
      <c r="C28" s="120"/>
      <c r="D28" s="120"/>
      <c r="E28" s="120"/>
      <c r="F28" s="120"/>
      <c r="G28" s="48"/>
      <c r="H28" s="30"/>
      <c r="I28" s="84" t="s">
        <v>53</v>
      </c>
      <c r="J28" s="93" t="s">
        <v>73</v>
      </c>
      <c r="K28" s="94" t="s">
        <v>69</v>
      </c>
      <c r="L28" s="180"/>
      <c r="M28" s="162" t="s">
        <v>72</v>
      </c>
      <c r="N28" s="163" t="s">
        <v>72</v>
      </c>
      <c r="O28" s="68">
        <v>0.6</v>
      </c>
      <c r="P28" s="87">
        <v>0.6</v>
      </c>
      <c r="Q28" s="182"/>
      <c r="R28" s="184"/>
      <c r="S28" s="86">
        <v>72611965</v>
      </c>
      <c r="T28" s="71">
        <v>64417457</v>
      </c>
      <c r="U28" s="72">
        <f>T28/S28</f>
        <v>0.8871465880313252</v>
      </c>
      <c r="V28" s="71"/>
      <c r="W28" s="73">
        <f>V28/S28</f>
        <v>0</v>
      </c>
      <c r="X28" s="89" t="s">
        <v>78</v>
      </c>
      <c r="Y28" s="63" t="s">
        <v>75</v>
      </c>
    </row>
    <row r="29" spans="1:23" s="35" customFormat="1" ht="24.75" customHeight="1" thickBot="1">
      <c r="A29" s="160" t="s">
        <v>1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31"/>
      <c r="Q29" s="32"/>
      <c r="R29" s="32"/>
      <c r="S29" s="33">
        <f>S27+S28</f>
        <v>93611965</v>
      </c>
      <c r="T29" s="34">
        <f>SUM(T27:T28)</f>
        <v>77223059</v>
      </c>
      <c r="U29" s="62">
        <f>T29/S29</f>
        <v>0.8249272301890042</v>
      </c>
      <c r="V29" s="34">
        <f>SUM(V27:V28)</f>
        <v>0</v>
      </c>
      <c r="W29" s="56">
        <f>V29/S29</f>
        <v>0</v>
      </c>
    </row>
    <row r="30" spans="2:24" s="35" customFormat="1" ht="30.75" customHeight="1" thickBot="1">
      <c r="B30" s="91" t="s">
        <v>34</v>
      </c>
      <c r="C30" s="92"/>
      <c r="D30" s="36">
        <v>1</v>
      </c>
      <c r="F30" s="37" t="s">
        <v>33</v>
      </c>
      <c r="G30" s="58">
        <v>42549</v>
      </c>
      <c r="H30" s="59"/>
      <c r="I30" s="57">
        <v>43236</v>
      </c>
      <c r="J30" s="60"/>
      <c r="K30" s="60"/>
      <c r="L30" s="60"/>
      <c r="M30" s="60"/>
      <c r="N30" s="60"/>
      <c r="O30" s="45"/>
      <c r="P30" s="38">
        <f>AVERAGE(P27:P28)</f>
        <v>0.54</v>
      </c>
      <c r="Q30" s="39"/>
      <c r="R30" s="64">
        <f>AVERAGE(R27:R28)</f>
        <v>0.54</v>
      </c>
      <c r="S30" s="158"/>
      <c r="T30" s="159"/>
      <c r="U30" s="40"/>
      <c r="V30" s="67"/>
      <c r="X30" s="65"/>
    </row>
    <row r="31" spans="19:24" ht="16.5">
      <c r="S31" s="75"/>
      <c r="T31" s="70"/>
      <c r="U31" s="11"/>
      <c r="W31" s="11"/>
      <c r="X31" s="190"/>
    </row>
    <row r="32" spans="19:23" ht="12.75">
      <c r="S32" s="75"/>
      <c r="T32" s="70"/>
      <c r="U32" s="11"/>
      <c r="V32" s="70"/>
      <c r="W32" s="80"/>
    </row>
    <row r="33" spans="1:24" s="13" customFormat="1" ht="21.75" customHeight="1">
      <c r="A33" s="52"/>
      <c r="B33" s="53"/>
      <c r="C33" s="177" t="s">
        <v>56</v>
      </c>
      <c r="D33" s="95"/>
      <c r="E33" s="95"/>
      <c r="F33" s="96"/>
      <c r="G33" s="178" t="s">
        <v>57</v>
      </c>
      <c r="H33" s="178"/>
      <c r="I33" s="178"/>
      <c r="J33" s="178"/>
      <c r="K33" s="12"/>
      <c r="L33" s="12"/>
      <c r="M33" s="12"/>
      <c r="N33" s="12"/>
      <c r="O33" s="81"/>
      <c r="P33" s="12"/>
      <c r="Q33" s="12"/>
      <c r="R33" s="12"/>
      <c r="S33" s="76"/>
      <c r="T33" s="79"/>
      <c r="U33" s="12"/>
      <c r="V33" s="12"/>
      <c r="W33" s="12"/>
      <c r="X33" s="12"/>
    </row>
    <row r="34" spans="1:24" s="13" customFormat="1" ht="29.25" customHeight="1">
      <c r="A34" s="90" t="s">
        <v>58</v>
      </c>
      <c r="B34" s="90"/>
      <c r="C34" s="100" t="s">
        <v>59</v>
      </c>
      <c r="D34" s="98"/>
      <c r="E34" s="98"/>
      <c r="F34" s="99"/>
      <c r="G34" s="54" t="s">
        <v>60</v>
      </c>
      <c r="H34" s="54"/>
      <c r="I34" s="100" t="s">
        <v>60</v>
      </c>
      <c r="J34" s="99"/>
      <c r="K34" s="12"/>
      <c r="L34" s="12"/>
      <c r="M34" s="12"/>
      <c r="N34" s="12"/>
      <c r="O34" s="12"/>
      <c r="P34" s="66"/>
      <c r="Q34" s="12"/>
      <c r="R34" s="12"/>
      <c r="S34" s="77"/>
      <c r="U34" s="12"/>
      <c r="V34" s="12"/>
      <c r="W34" s="12"/>
      <c r="X34" s="191"/>
    </row>
    <row r="35" spans="1:24" ht="29.25" customHeight="1">
      <c r="A35" s="95" t="s">
        <v>61</v>
      </c>
      <c r="B35" s="96"/>
      <c r="C35" s="100" t="s">
        <v>62</v>
      </c>
      <c r="D35" s="98"/>
      <c r="E35" s="98"/>
      <c r="F35" s="99"/>
      <c r="G35" s="54" t="s">
        <v>63</v>
      </c>
      <c r="H35" s="54"/>
      <c r="I35" s="100" t="s">
        <v>66</v>
      </c>
      <c r="J35" s="99"/>
      <c r="K35" s="12"/>
      <c r="L35" s="12"/>
      <c r="M35" s="12" t="s">
        <v>45</v>
      </c>
      <c r="N35" s="12"/>
      <c r="O35" s="12"/>
      <c r="P35" s="12"/>
      <c r="Q35" s="12"/>
      <c r="R35" s="12"/>
      <c r="S35" s="78"/>
      <c r="T35" s="74"/>
      <c r="U35" s="12"/>
      <c r="V35" s="12"/>
      <c r="W35" s="12"/>
      <c r="X35" s="192"/>
    </row>
    <row r="36" spans="1:24" ht="29.25" customHeight="1">
      <c r="A36" s="90" t="s">
        <v>64</v>
      </c>
      <c r="B36" s="90"/>
      <c r="C36" s="177"/>
      <c r="D36" s="95"/>
      <c r="E36" s="95"/>
      <c r="F36" s="96"/>
      <c r="G36" s="54"/>
      <c r="H36" s="54"/>
      <c r="I36" s="100"/>
      <c r="J36" s="9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66"/>
    </row>
    <row r="37" spans="1:24" ht="29.25" customHeight="1">
      <c r="A37" s="90" t="s">
        <v>65</v>
      </c>
      <c r="B37" s="90"/>
      <c r="C37" s="97">
        <v>43325</v>
      </c>
      <c r="D37" s="98"/>
      <c r="E37" s="98"/>
      <c r="F37" s="99"/>
      <c r="G37" s="55">
        <v>42550</v>
      </c>
      <c r="H37" s="54"/>
      <c r="I37" s="97">
        <f>C37</f>
        <v>43325</v>
      </c>
      <c r="J37" s="99"/>
      <c r="K37" s="12"/>
      <c r="L37" s="12"/>
      <c r="M37" s="12"/>
      <c r="N37" s="12"/>
      <c r="O37" s="12"/>
      <c r="P37" s="12"/>
      <c r="Q37" s="12"/>
      <c r="R37" s="12"/>
      <c r="S37" s="66"/>
      <c r="T37" s="12"/>
      <c r="U37" s="12"/>
      <c r="V37" s="12"/>
      <c r="W37" s="12"/>
      <c r="X37" s="66"/>
    </row>
    <row r="39" ht="12.75">
      <c r="W39" s="70"/>
    </row>
    <row r="41" ht="12.75">
      <c r="T41" s="70"/>
    </row>
    <row r="45" ht="12.75">
      <c r="V45" s="70"/>
    </row>
    <row r="50" ht="12.75">
      <c r="M50" s="43"/>
    </row>
  </sheetData>
  <sheetProtection/>
  <mergeCells count="71">
    <mergeCell ref="L27:L28"/>
    <mergeCell ref="Q27:Q28"/>
    <mergeCell ref="R27:R28"/>
    <mergeCell ref="Y24:Y26"/>
    <mergeCell ref="M27:N27"/>
    <mergeCell ref="X24:X26"/>
    <mergeCell ref="S24:S26"/>
    <mergeCell ref="T24:T26"/>
    <mergeCell ref="U24:U26"/>
    <mergeCell ref="I37:J37"/>
    <mergeCell ref="C33:F33"/>
    <mergeCell ref="C34:F34"/>
    <mergeCell ref="G33:J33"/>
    <mergeCell ref="C35:F35"/>
    <mergeCell ref="C36:F36"/>
    <mergeCell ref="J24:K26"/>
    <mergeCell ref="L24:L26"/>
    <mergeCell ref="S11:S13"/>
    <mergeCell ref="R25:R26"/>
    <mergeCell ref="O24:P24"/>
    <mergeCell ref="Q24:R24"/>
    <mergeCell ref="O14:X14"/>
    <mergeCell ref="H25:H26"/>
    <mergeCell ref="S30:T30"/>
    <mergeCell ref="A29:O29"/>
    <mergeCell ref="Q23:R23"/>
    <mergeCell ref="D21:I23"/>
    <mergeCell ref="M28:N28"/>
    <mergeCell ref="B24:F26"/>
    <mergeCell ref="A27:A28"/>
    <mergeCell ref="P25:P26"/>
    <mergeCell ref="I24:I26"/>
    <mergeCell ref="A12:C14"/>
    <mergeCell ref="D12:I14"/>
    <mergeCell ref="D15:I17"/>
    <mergeCell ref="D18:I20"/>
    <mergeCell ref="O23:P23"/>
    <mergeCell ref="A21:C23"/>
    <mergeCell ref="A18:C20"/>
    <mergeCell ref="A15:C17"/>
    <mergeCell ref="M11:N13"/>
    <mergeCell ref="U4:W4"/>
    <mergeCell ref="D3:T4"/>
    <mergeCell ref="D11:I11"/>
    <mergeCell ref="O11:R11"/>
    <mergeCell ref="T11:T13"/>
    <mergeCell ref="B27:F28"/>
    <mergeCell ref="J27:K27"/>
    <mergeCell ref="W24:W26"/>
    <mergeCell ref="V24:V26"/>
    <mergeCell ref="Q25:Q26"/>
    <mergeCell ref="A24:A26"/>
    <mergeCell ref="U1:X1"/>
    <mergeCell ref="U2:X2"/>
    <mergeCell ref="A5:X5"/>
    <mergeCell ref="A1:C4"/>
    <mergeCell ref="D1:T2"/>
    <mergeCell ref="A11:C11"/>
    <mergeCell ref="U3:W3"/>
    <mergeCell ref="O25:O26"/>
    <mergeCell ref="M24:N26"/>
    <mergeCell ref="A37:B37"/>
    <mergeCell ref="A36:B36"/>
    <mergeCell ref="B30:C30"/>
    <mergeCell ref="A34:B34"/>
    <mergeCell ref="J28:K28"/>
    <mergeCell ref="A35:B35"/>
    <mergeCell ref="C37:F37"/>
    <mergeCell ref="I34:J34"/>
    <mergeCell ref="I35:J35"/>
    <mergeCell ref="I36:J36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usuario</cp:lastModifiedBy>
  <cp:lastPrinted>2017-04-18T23:58:14Z</cp:lastPrinted>
  <dcterms:created xsi:type="dcterms:W3CDTF">2009-04-01T16:45:05Z</dcterms:created>
  <dcterms:modified xsi:type="dcterms:W3CDTF">2018-10-04T13:50:45Z</dcterms:modified>
  <cp:category/>
  <cp:version/>
  <cp:contentType/>
  <cp:contentStatus/>
</cp:coreProperties>
</file>