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115" windowHeight="7590" activeTab="0"/>
  </bookViews>
  <sheets>
    <sheet name="ajustado" sheetId="1" r:id="rId1"/>
  </sheets>
  <externalReferences>
    <externalReference r:id="rId4"/>
    <externalReference r:id="rId5"/>
  </externalReferences>
  <definedNames/>
  <calcPr fullCalcOnLoad="1"/>
</workbook>
</file>

<file path=xl/comments1.xml><?xml version="1.0" encoding="utf-8"?>
<comments xmlns="http://schemas.openxmlformats.org/spreadsheetml/2006/main">
  <authors>
    <author>Celia Vel?squez</author>
    <author>Carolina Obando</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 de todas las actividades POA que cumplen la meta PA</t>
        </r>
        <r>
          <rPr>
            <sz val="9"/>
            <rFont val="Tahoma"/>
            <family val="2"/>
          </rPr>
          <t xml:space="preserve">
</t>
        </r>
      </text>
    </comment>
    <comment ref="T27" authorId="1">
      <text>
        <r>
          <rPr>
            <b/>
            <sz val="9"/>
            <rFont val="Tahoma"/>
            <family val="2"/>
          </rPr>
          <t>Carolina Obando:</t>
        </r>
        <r>
          <rPr>
            <sz val="9"/>
            <rFont val="Tahoma"/>
            <family val="2"/>
          </rPr>
          <t xml:space="preserve">
dinero PGN CNV 007/2016 y contrato profesional categoría 6</t>
        </r>
      </text>
    </comment>
    <comment ref="T28" authorId="1">
      <text>
        <r>
          <rPr>
            <b/>
            <sz val="9"/>
            <rFont val="Tahoma"/>
            <family val="2"/>
          </rPr>
          <t>Carolina Obando:</t>
        </r>
        <r>
          <rPr>
            <sz val="9"/>
            <rFont val="Tahoma"/>
            <family val="2"/>
          </rPr>
          <t xml:space="preserve">
dinero PGN CNV 007/2016 y contrato profesional categoría 6</t>
        </r>
      </text>
    </comment>
  </commentList>
</comments>
</file>

<file path=xl/sharedStrings.xml><?xml version="1.0" encoding="utf-8"?>
<sst xmlns="http://schemas.openxmlformats.org/spreadsheetml/2006/main" count="86" uniqueCount="76">
  <si>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</si>
  <si>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</si>
  <si>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</si>
  <si>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</si>
  <si>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</si>
  <si>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</si>
  <si>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</si>
  <si>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</si>
  <si>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</si>
  <si>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</si>
  <si>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</si>
  <si>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</si>
  <si>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</si>
  <si>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</si>
  <si>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</si>
  <si>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</si>
  <si>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</si>
  <si>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</si>
  <si>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</si>
  <si>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</si>
  <si>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</si>
  <si>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</si>
  <si>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</si>
  <si>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Página 1 de 1</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</si>
  <si>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</si>
  <si>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</si>
  <si>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</si>
  <si>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</si>
  <si>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</si>
  <si>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</si>
  <si>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</si>
  <si>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</si>
  <si>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</si>
  <si>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</si>
  <si>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</si>
  <si>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</si>
  <si>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</si>
  <si>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</si>
  <si>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</si>
  <si>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</si>
  <si>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</si>
  <si>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</si>
  <si>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</si>
  <si>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</si>
  <si>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</si>
  <si>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</si>
  <si>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</si>
  <si>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</si>
  <si>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</si>
  <si>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</si>
  <si>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</si>
  <si>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</si>
  <si>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</si>
  <si>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</si>
  <si>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</si>
  <si>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</si>
  <si>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Profesionales Especializados</t>
  </si>
  <si>
    <t xml:space="preserve">Formulación del POMCA Directos al Magdalena Medio </t>
  </si>
  <si>
    <t>Apoyo a la formulación y/o ajuste a los POMCAS priorizados</t>
  </si>
  <si>
    <t>AGOSTO</t>
  </si>
  <si>
    <t>NOVIEMBRE</t>
  </si>
  <si>
    <t>530 900 01 01 01 01 - 530 900 01 01 01 02</t>
  </si>
  <si>
    <t>Culminación de la Fase Diagnóstico y Construcción de las Fases de Zonificación, Prospectiva y Formulación del POMCA Directos al Magdalena entre Ríos Negro y Carare</t>
  </si>
  <si>
    <t>50% en el desarrollo de las fases previstas para los POMCAS priorizados</t>
  </si>
  <si>
    <t>% de formulación y/o ajuste a los POMCA´s priorizados/% programado</t>
  </si>
  <si>
    <t>Versión 0</t>
  </si>
  <si>
    <t>Ma. CAROLINA OBANDO -LUZ AMELIA PACHECO</t>
  </si>
  <si>
    <t>Carpeta Contractual  CCC N° 177/2016</t>
  </si>
  <si>
    <t>Serie documental 140-4116 de cada POMCA</t>
  </si>
  <si>
    <t>Desarrollo de las fases previstas para los POMCAS priorizados</t>
  </si>
  <si>
    <r>
      <rPr>
        <b/>
        <sz val="10"/>
        <rFont val="Arial"/>
        <family val="2"/>
      </rPr>
      <t>FUENTE DE VERIFICACION DE EVIDENCIAS REPORTADAS</t>
    </r>
    <r>
      <rPr>
        <sz val="10"/>
        <rFont val="Arial"/>
        <family val="0"/>
      </rPr>
      <t xml:space="preserve"> 
(Señalar ruta magnética o física de acceso a la evidencia)</t>
    </r>
  </si>
  <si>
    <t>100% del proceso de Formulación el POMCA Directos al Magdalena Medios entre ríos Negro y Carare</t>
  </si>
  <si>
    <t>% de avance  en la formulación del POMCADirectos al  Magdalena Medios entre ríos Negro y Carare/% programado</t>
  </si>
  <si>
    <t xml:space="preserve">* Se asistió y participó en las mesas técnicas de las Comisiones Conjuntas de los siguientes POMCAS :
1. Cuenca Carare - Minero.
2. Cuenca Cravo Sur.
3. Cuenca Garagoa.
4. Cuenca Alto Río Suárez.
5.Cuenca Río Negro.
6.Cuenca Río Cusiana.
* Los POMCAS Alto Río Chicamocha y Río Medio y Bajo Suárez se encuentran en la etapa de revisión de observaciones, en el marco de la publicación según Decreto 1076/15, a fin de evaluar su pertinencia en el documento final, para su posterior adopción.    </t>
  </si>
  <si>
    <t>MARZO</t>
  </si>
  <si>
    <t xml:space="preserve">Se avanzó en la preparación de la tercera reunión en marco de la Consulta Previa con las diferentes entidades que pueden contribuir al avance de preacuerdos. Se avanzao en la fase de socialización de la Fase Diagnóstico en los municipios de Puerto Boyacá, Cimitarra y Bolívar.  </t>
  </si>
</sst>
</file>

<file path=xl/styles.xml><?xml version="1.0" encoding="utf-8"?>
<styleSheet xmlns="http://schemas.openxmlformats.org/spreadsheetml/2006/main">
  <numFmts count="4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_(* #,##0_);_(* \(#,##0\);_(* &quot;-&quot;??_);_(@_)"/>
    <numFmt numFmtId="182" formatCode="_-[$$-340A]\ * #,##0_-;\-[$$-340A]\ * #,##0_-;_-[$$-340A]\ * &quot;-&quot;_-;_-@_-"/>
    <numFmt numFmtId="183" formatCode="[$-240A]dddd\,\ dd&quot; de &quot;mmmm&quot; de &quot;yyyy"/>
    <numFmt numFmtId="184" formatCode="[$-240A]h:mm:ss\ AM/PM"/>
    <numFmt numFmtId="185" formatCode="0.0%"/>
    <numFmt numFmtId="186" formatCode="0.0"/>
    <numFmt numFmtId="187" formatCode="0.000%"/>
    <numFmt numFmtId="188" formatCode="0.0000%"/>
    <numFmt numFmtId="189" formatCode="0.00000%"/>
    <numFmt numFmtId="190" formatCode="0.000000%"/>
    <numFmt numFmtId="191" formatCode="_(* #,##0.000_);_(* \(#,##0.000\);_(* &quot;-&quot;??_);_(@_)"/>
    <numFmt numFmtId="192" formatCode="_(* #,##0.0_);_(* \(#,##0.0\);_(* &quot;-&quot;??_);_(@_)"/>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hh:mm:ss\ AM/PM"/>
    <numFmt numFmtId="198" formatCode="_(* #,##0.0000_);_(* \(#,##0.0000\);_(* &quot;-&quot;??_);_(@_)"/>
    <numFmt numFmtId="199" formatCode="_(* #,##0.00000_);_(* \(#,##0.00000\);_(* &quot;-&quot;??_);_(@_)"/>
  </numFmts>
  <fonts count="4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9"/>
      <name val="Arial"/>
      <family val="2"/>
    </font>
    <font>
      <u val="single"/>
      <sz val="10"/>
      <color indexed="12"/>
      <name val="Arial"/>
      <family val="2"/>
    </font>
    <font>
      <u val="single"/>
      <sz val="10"/>
      <color indexed="20"/>
      <name val="Arial"/>
      <family val="2"/>
    </font>
    <font>
      <sz val="14"/>
      <color indexed="10"/>
      <name val="Arial"/>
      <family val="2"/>
    </font>
    <font>
      <b/>
      <sz val="12"/>
      <color indexed="10"/>
      <name val="Arial"/>
      <family val="2"/>
    </font>
    <font>
      <sz val="8"/>
      <color indexed="10"/>
      <name val="Arial"/>
      <family val="2"/>
    </font>
    <font>
      <b/>
      <sz val="10"/>
      <color indexed="10"/>
      <name val="Arial"/>
      <family val="2"/>
    </font>
    <font>
      <sz val="10"/>
      <color indexed="10"/>
      <name val="Arial"/>
      <family val="2"/>
    </font>
    <font>
      <sz val="12"/>
      <color indexed="10"/>
      <name val="Arial"/>
      <family val="2"/>
    </font>
    <font>
      <u val="single"/>
      <sz val="10"/>
      <color indexed="40"/>
      <name val="Arial"/>
      <family val="2"/>
    </font>
    <font>
      <b/>
      <sz val="10"/>
      <color indexed="8"/>
      <name val="Arial"/>
      <family val="2"/>
    </font>
    <font>
      <u val="single"/>
      <sz val="10"/>
      <color theme="10"/>
      <name val="Arial"/>
      <family val="2"/>
    </font>
    <font>
      <u val="single"/>
      <sz val="10"/>
      <color theme="11"/>
      <name val="Arial"/>
      <family val="2"/>
    </font>
    <font>
      <sz val="14"/>
      <color rgb="FFFF0000"/>
      <name val="Arial"/>
      <family val="2"/>
    </font>
    <font>
      <b/>
      <sz val="12"/>
      <color rgb="FFFF0000"/>
      <name val="Arial"/>
      <family val="2"/>
    </font>
    <font>
      <sz val="8"/>
      <color rgb="FFFF0000"/>
      <name val="Arial"/>
      <family val="2"/>
    </font>
    <font>
      <b/>
      <sz val="10"/>
      <color rgb="FFFF0000"/>
      <name val="Arial"/>
      <family val="2"/>
    </font>
    <font>
      <sz val="10"/>
      <color rgb="FFFF0000"/>
      <name val="Arial"/>
      <family val="2"/>
    </font>
    <font>
      <sz val="12"/>
      <color rgb="FFFF0000"/>
      <name val="Arial"/>
      <family val="2"/>
    </font>
    <font>
      <u val="single"/>
      <sz val="10"/>
      <color rgb="FF00B0F0"/>
      <name val="Arial"/>
      <family val="2"/>
    </font>
    <font>
      <b/>
      <sz val="10"/>
      <color theme="1"/>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right style="thin"/>
      <top style="thin"/>
      <bottom style="thin"/>
    </border>
    <border>
      <left style="medium"/>
      <right style="medium"/>
      <top style="medium"/>
      <bottom style="medium"/>
    </border>
    <border>
      <left/>
      <right style="thin"/>
      <top style="thin"/>
      <bottom/>
    </border>
    <border>
      <left style="thin"/>
      <right/>
      <top style="thin"/>
      <bottom style="thin"/>
    </border>
    <border>
      <left/>
      <right/>
      <top style="thin"/>
      <bottom style="thin"/>
    </border>
    <border>
      <left style="thin"/>
      <right style="thin"/>
      <top style="thin"/>
      <bottom/>
    </border>
    <border>
      <left style="thin"/>
      <right style="thin"/>
      <top/>
      <bottom style="thin"/>
    </border>
    <border>
      <left style="medium"/>
      <right style="thin"/>
      <top style="medium"/>
      <bottom style="thin"/>
    </border>
    <border>
      <left style="thin"/>
      <right style="medium"/>
      <top style="medium"/>
      <bottom style="thin"/>
    </border>
    <border>
      <left style="medium"/>
      <right style="thin"/>
      <top style="thin"/>
      <bottom/>
    </border>
    <border>
      <left style="thin"/>
      <right style="medium"/>
      <top style="thin"/>
      <bottom style="thin"/>
    </border>
    <border>
      <left style="medium"/>
      <right style="thin"/>
      <top style="thin"/>
      <bottom style="thin"/>
    </border>
    <border>
      <left style="medium"/>
      <right/>
      <top style="thin"/>
      <bottom style="medium"/>
    </border>
    <border>
      <left style="thin"/>
      <right style="medium"/>
      <top style="thin"/>
      <bottom style="medium"/>
    </border>
    <border>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right style="medium"/>
      <top style="medium"/>
      <bottom style="medium"/>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style="medium"/>
      <right/>
      <top style="thin"/>
      <bottom/>
    </border>
    <border>
      <left/>
      <right/>
      <top style="thin"/>
      <bottom/>
    </border>
    <border>
      <left style="medium"/>
      <right/>
      <top/>
      <bottom/>
    </border>
    <border>
      <left style="medium"/>
      <right/>
      <top/>
      <bottom style="medium"/>
    </border>
    <border>
      <left/>
      <right style="medium"/>
      <top style="thin"/>
      <bottom/>
    </border>
    <border>
      <left/>
      <right style="medium"/>
      <top/>
      <bottom/>
    </border>
    <border>
      <left style="medium"/>
      <right/>
      <top/>
      <bottom style="thin"/>
    </border>
    <border>
      <left/>
      <right/>
      <top/>
      <bottom style="thin"/>
    </border>
    <border>
      <left/>
      <right style="medium"/>
      <top/>
      <bottom style="thin"/>
    </border>
    <border>
      <left/>
      <right style="medium"/>
      <top/>
      <bottom style="medium"/>
    </border>
    <border>
      <left style="medium"/>
      <right/>
      <top style="medium"/>
      <bottom style="thin"/>
    </border>
    <border>
      <left/>
      <right/>
      <top style="medium"/>
      <bottom style="thin"/>
    </border>
    <border>
      <left style="thin"/>
      <right style="thin"/>
      <top style="medium"/>
      <bottom style="thin"/>
    </border>
    <border>
      <left style="thin"/>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97">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0" fontId="20" fillId="0" borderId="0" xfId="0" applyFont="1" applyBorder="1" applyAlignment="1" applyProtection="1">
      <alignment vertical="center"/>
      <protection locked="0"/>
    </xf>
    <xf numFmtId="49" fontId="20" fillId="0" borderId="0" xfId="51" applyNumberFormat="1" applyFont="1" applyBorder="1" applyAlignment="1" applyProtection="1">
      <alignment vertical="center"/>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49" fontId="0" fillId="0" borderId="0" xfId="51" applyNumberFormat="1" applyFont="1" applyAlignment="1" applyProtection="1">
      <alignment vertical="center"/>
      <protection locked="0"/>
    </xf>
    <xf numFmtId="3" fontId="0" fillId="0" borderId="0" xfId="0" applyNumberFormat="1" applyAlignment="1" applyProtection="1">
      <alignmen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3" fontId="0" fillId="0" borderId="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2" fontId="20" fillId="0" borderId="0" xfId="0" applyNumberFormat="1" applyFont="1" applyFill="1" applyBorder="1" applyAlignment="1" applyProtection="1">
      <alignment horizontal="center" vertical="center"/>
      <protection/>
    </xf>
    <xf numFmtId="0" fontId="19" fillId="0" borderId="10" xfId="0" applyFont="1" applyBorder="1" applyAlignment="1" applyProtection="1">
      <alignment horizontal="justify" vertical="center" wrapText="1"/>
      <protection/>
    </xf>
    <xf numFmtId="0" fontId="0" fillId="0" borderId="0" xfId="0" applyAlignment="1" applyProtection="1">
      <alignment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3" xfId="51" applyNumberFormat="1" applyFont="1" applyFill="1" applyBorder="1" applyAlignment="1" applyProtection="1">
      <alignment horizontal="center" vertical="center"/>
      <protection/>
    </xf>
    <xf numFmtId="9" fontId="0" fillId="0" borderId="0" xfId="51" applyNumberFormat="1" applyFont="1" applyFill="1" applyBorder="1" applyAlignment="1" applyProtection="1">
      <alignment horizontal="center" vertical="center"/>
      <protection/>
    </xf>
    <xf numFmtId="3" fontId="0" fillId="0" borderId="0" xfId="0" applyNumberFormat="1" applyFill="1" applyBorder="1" applyAlignment="1" applyProtection="1">
      <alignment vertical="center"/>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0" fillId="0" borderId="14" xfId="0" applyFont="1" applyBorder="1" applyAlignment="1">
      <alignment vertical="center" wrapText="1"/>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57" applyFont="1" applyBorder="1" applyAlignment="1" applyProtection="1">
      <alignment horizontal="center" vertical="center" wrapText="1"/>
      <protection locked="0"/>
    </xf>
    <xf numFmtId="14" fontId="0" fillId="0" borderId="10" xfId="0" applyNumberFormat="1" applyFont="1" applyBorder="1" applyAlignment="1" applyProtection="1">
      <alignment horizontal="center" vertical="center"/>
      <protection/>
    </xf>
    <xf numFmtId="14" fontId="0" fillId="0" borderId="15" xfId="0" applyNumberFormat="1" applyFont="1" applyBorder="1" applyAlignment="1" applyProtection="1">
      <alignment vertical="top" wrapText="1"/>
      <protection/>
    </xf>
    <xf numFmtId="14" fontId="0" fillId="0" borderId="16"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3" fontId="19" fillId="24" borderId="0" xfId="0" applyNumberFormat="1" applyFont="1" applyFill="1" applyBorder="1" applyAlignment="1" applyProtection="1">
      <alignment horizontal="right" vertical="center"/>
      <protection/>
    </xf>
    <xf numFmtId="3" fontId="21" fillId="0" borderId="0" xfId="0" applyNumberFormat="1" applyFont="1" applyBorder="1" applyAlignment="1" applyProtection="1">
      <alignment vertical="center"/>
      <protection locked="0"/>
    </xf>
    <xf numFmtId="181" fontId="21" fillId="0" borderId="0" xfId="0" applyNumberFormat="1" applyFont="1" applyBorder="1" applyAlignment="1" applyProtection="1">
      <alignment vertical="center"/>
      <protection locked="0"/>
    </xf>
    <xf numFmtId="0" fontId="0" fillId="0" borderId="10" xfId="0" applyFont="1" applyBorder="1" applyAlignment="1" applyProtection="1">
      <alignment horizontal="left" vertical="center" wrapText="1"/>
      <protection locked="0"/>
    </xf>
    <xf numFmtId="0" fontId="0" fillId="0" borderId="17" xfId="0" applyFont="1" applyBorder="1" applyAlignment="1" applyProtection="1">
      <alignment horizontal="center" vertical="center"/>
      <protection/>
    </xf>
    <xf numFmtId="9" fontId="0" fillId="0" borderId="17" xfId="0" applyNumberFormat="1" applyFont="1" applyFill="1" applyBorder="1" applyAlignment="1" applyProtection="1">
      <alignment horizontal="center" vertical="center" wrapText="1"/>
      <protection/>
    </xf>
    <xf numFmtId="9" fontId="0" fillId="0" borderId="10" xfId="0" applyNumberFormat="1"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2" xfId="0" applyFont="1" applyBorder="1" applyAlignment="1">
      <alignment vertical="center" wrapText="1"/>
    </xf>
    <xf numFmtId="0" fontId="4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wrapText="1"/>
      <protection locked="0"/>
    </xf>
    <xf numFmtId="0" fontId="42" fillId="0" borderId="0" xfId="0" applyFont="1" applyBorder="1" applyAlignment="1" applyProtection="1">
      <alignment vertical="center"/>
      <protection locked="0"/>
    </xf>
    <xf numFmtId="0" fontId="43" fillId="0" borderId="0" xfId="0" applyFont="1" applyFill="1" applyBorder="1" applyAlignment="1" applyProtection="1">
      <alignment horizontal="center" vertical="center"/>
      <protection locked="0"/>
    </xf>
    <xf numFmtId="49" fontId="42" fillId="0" borderId="0" xfId="51" applyNumberFormat="1" applyFont="1" applyFill="1" applyBorder="1" applyAlignment="1" applyProtection="1">
      <alignment horizontal="center" vertical="center"/>
      <protection locked="0"/>
    </xf>
    <xf numFmtId="0" fontId="44" fillId="0" borderId="0" xfId="0" applyFont="1" applyAlignment="1" applyProtection="1">
      <alignment vertical="center"/>
      <protection/>
    </xf>
    <xf numFmtId="0" fontId="44" fillId="0" borderId="0" xfId="0" applyFont="1" applyAlignment="1" applyProtection="1">
      <alignment vertical="center"/>
      <protection locked="0"/>
    </xf>
    <xf numFmtId="0" fontId="45" fillId="0" borderId="0" xfId="0" applyFont="1" applyBorder="1" applyAlignment="1" applyProtection="1">
      <alignment vertical="center"/>
      <protection locked="0"/>
    </xf>
    <xf numFmtId="0" fontId="46" fillId="0" borderId="12" xfId="0" applyFont="1" applyBorder="1" applyAlignment="1" applyProtection="1">
      <alignment horizontal="center" vertical="center"/>
      <protection locked="0"/>
    </xf>
    <xf numFmtId="49" fontId="0" fillId="0" borderId="10" xfId="51" applyNumberFormat="1" applyFont="1" applyBorder="1" applyAlignment="1" applyProtection="1">
      <alignment horizontal="justify" vertical="center" wrapText="1"/>
      <protection locked="0"/>
    </xf>
    <xf numFmtId="9" fontId="0" fillId="0" borderId="10" xfId="57" applyFont="1" applyFill="1" applyBorder="1" applyAlignment="1" applyProtection="1">
      <alignment horizontal="center" vertical="center" wrapText="1"/>
      <protection locked="0"/>
    </xf>
    <xf numFmtId="181" fontId="44" fillId="0" borderId="0" xfId="0" applyNumberFormat="1" applyFont="1" applyAlignment="1" applyProtection="1">
      <alignment vertical="center"/>
      <protection locked="0"/>
    </xf>
    <xf numFmtId="181" fontId="45" fillId="0" borderId="0" xfId="0" applyNumberFormat="1" applyFont="1" applyBorder="1" applyAlignment="1" applyProtection="1">
      <alignment vertical="center"/>
      <protection locked="0"/>
    </xf>
    <xf numFmtId="199" fontId="0" fillId="0" borderId="0" xfId="0" applyNumberFormat="1" applyAlignment="1" applyProtection="1">
      <alignment vertical="center"/>
      <protection locked="0"/>
    </xf>
    <xf numFmtId="181" fontId="46" fillId="0" borderId="17" xfId="46" applyNumberFormat="1" applyFont="1" applyBorder="1" applyAlignment="1" applyProtection="1">
      <alignment horizontal="center" vertical="center" wrapText="1"/>
      <protection locked="0"/>
    </xf>
    <xf numFmtId="181" fontId="0" fillId="0" borderId="17" xfId="49" applyNumberFormat="1" applyFont="1" applyFill="1" applyBorder="1" applyAlignment="1">
      <alignment horizontal="center" vertical="center" wrapText="1"/>
    </xf>
    <xf numFmtId="9" fontId="0" fillId="0" borderId="17" xfId="57" applyFont="1" applyBorder="1" applyAlignment="1" applyProtection="1">
      <alignment horizontal="center" vertical="center"/>
      <protection locked="0"/>
    </xf>
    <xf numFmtId="49" fontId="0" fillId="0" borderId="17" xfId="51" applyNumberFormat="1" applyFont="1" applyBorder="1" applyAlignment="1" applyProtection="1">
      <alignment horizontal="justify" vertical="center" wrapText="1"/>
      <protection locked="0"/>
    </xf>
    <xf numFmtId="9" fontId="0" fillId="0" borderId="17" xfId="51" applyNumberFormat="1" applyFont="1" applyBorder="1" applyAlignment="1" applyProtection="1">
      <alignment horizontal="center" vertical="center" wrapText="1"/>
      <protection/>
    </xf>
    <xf numFmtId="3" fontId="0" fillId="0" borderId="17" xfId="0" applyNumberFormat="1" applyFont="1" applyBorder="1" applyAlignment="1" applyProtection="1">
      <alignment horizontal="right" vertical="center"/>
      <protection locked="0"/>
    </xf>
    <xf numFmtId="181" fontId="0" fillId="0" borderId="17" xfId="49" applyNumberFormat="1" applyFont="1" applyFill="1" applyBorder="1" applyAlignment="1">
      <alignment vertical="center" wrapText="1"/>
    </xf>
    <xf numFmtId="9" fontId="0" fillId="0" borderId="17" xfId="57" applyNumberFormat="1" applyFont="1" applyBorder="1" applyAlignment="1" applyProtection="1">
      <alignment vertical="center" wrapText="1"/>
      <protection locked="0"/>
    </xf>
    <xf numFmtId="9" fontId="0" fillId="0" borderId="17" xfId="0" applyNumberFormat="1" applyFont="1" applyFill="1" applyBorder="1" applyAlignment="1" applyProtection="1">
      <alignment vertical="center" wrapText="1"/>
      <protection locked="0"/>
    </xf>
    <xf numFmtId="1" fontId="0" fillId="0" borderId="18" xfId="0" applyNumberFormat="1" applyFont="1" applyFill="1" applyBorder="1" applyAlignment="1" applyProtection="1">
      <alignment horizontal="justify" vertical="center" wrapText="1"/>
      <protection/>
    </xf>
    <xf numFmtId="0" fontId="19" fillId="16" borderId="19" xfId="0" applyFont="1" applyFill="1" applyBorder="1" applyAlignment="1" applyProtection="1">
      <alignment horizontal="center" vertical="center"/>
      <protection/>
    </xf>
    <xf numFmtId="0" fontId="19" fillId="16" borderId="20" xfId="0" applyFont="1" applyFill="1" applyBorder="1" applyAlignment="1" applyProtection="1">
      <alignment horizontal="center" vertical="center"/>
      <protection/>
    </xf>
    <xf numFmtId="0" fontId="19" fillId="0" borderId="21" xfId="0" applyFont="1" applyFill="1" applyBorder="1" applyAlignment="1" applyProtection="1">
      <alignment horizontal="justify" vertical="center"/>
      <protection/>
    </xf>
    <xf numFmtId="3" fontId="0" fillId="0" borderId="22" xfId="0" applyNumberFormat="1" applyFont="1" applyFill="1" applyBorder="1" applyAlignment="1" applyProtection="1">
      <alignment horizontal="right" vertical="center"/>
      <protection/>
    </xf>
    <xf numFmtId="0" fontId="19" fillId="0" borderId="23" xfId="0" applyFont="1" applyFill="1" applyBorder="1" applyAlignment="1" applyProtection="1">
      <alignment horizontal="left" vertical="center"/>
      <protection/>
    </xf>
    <xf numFmtId="3" fontId="0" fillId="0" borderId="22" xfId="0" applyNumberFormat="1" applyFont="1" applyFill="1" applyBorder="1" applyAlignment="1" applyProtection="1">
      <alignment horizontal="left" vertical="center"/>
      <protection/>
    </xf>
    <xf numFmtId="0" fontId="19" fillId="0" borderId="24" xfId="0" applyFont="1" applyFill="1" applyBorder="1" applyAlignment="1" applyProtection="1">
      <alignment horizontal="left" vertical="center"/>
      <protection/>
    </xf>
    <xf numFmtId="181" fontId="19" fillId="0" borderId="25" xfId="0" applyNumberFormat="1" applyFont="1" applyFill="1" applyBorder="1" applyAlignment="1" applyProtection="1">
      <alignment horizontal="left" vertical="center"/>
      <protection/>
    </xf>
    <xf numFmtId="0" fontId="0" fillId="0" borderId="0" xfId="0" applyBorder="1" applyAlignment="1" applyProtection="1">
      <alignment vertical="center"/>
      <protection/>
    </xf>
    <xf numFmtId="0" fontId="0" fillId="0" borderId="12" xfId="0" applyBorder="1" applyAlignment="1" applyProtection="1">
      <alignment vertical="center" wrapText="1"/>
      <protection/>
    </xf>
    <xf numFmtId="9" fontId="0" fillId="0" borderId="17" xfId="57" applyFont="1" applyBorder="1" applyAlignment="1" applyProtection="1">
      <alignment horizontal="center" vertical="center" wrapText="1"/>
      <protection locked="0"/>
    </xf>
    <xf numFmtId="9" fontId="0" fillId="0" borderId="17" xfId="57" applyNumberFormat="1" applyFont="1" applyBorder="1" applyAlignment="1" applyProtection="1">
      <alignment horizontal="center" vertical="center" wrapText="1"/>
      <protection locked="0"/>
    </xf>
    <xf numFmtId="181" fontId="0" fillId="0" borderId="17" xfId="49" applyNumberFormat="1" applyFont="1" applyBorder="1" applyAlignment="1" applyProtection="1">
      <alignment vertical="center"/>
      <protection locked="0"/>
    </xf>
    <xf numFmtId="9" fontId="0" fillId="0" borderId="17" xfId="57" applyFont="1" applyBorder="1" applyAlignment="1" applyProtection="1">
      <alignment horizontal="center" vertical="center"/>
      <protection locked="0"/>
    </xf>
    <xf numFmtId="185" fontId="0" fillId="0" borderId="17" xfId="49" applyNumberFormat="1" applyFont="1" applyBorder="1" applyAlignment="1" applyProtection="1">
      <alignment horizontal="center" vertical="center"/>
      <protection locked="0"/>
    </xf>
    <xf numFmtId="0" fontId="19" fillId="16" borderId="26" xfId="0" applyFont="1" applyFill="1" applyBorder="1" applyAlignment="1" applyProtection="1">
      <alignment horizontal="center" vertical="center"/>
      <protection/>
    </xf>
    <xf numFmtId="181" fontId="0" fillId="0" borderId="27" xfId="0" applyNumberFormat="1" applyFont="1" applyFill="1" applyBorder="1" applyAlignment="1" applyProtection="1">
      <alignment horizontal="left" vertical="center"/>
      <protection/>
    </xf>
    <xf numFmtId="181" fontId="0" fillId="0" borderId="27" xfId="52" applyNumberFormat="1" applyFont="1" applyFill="1" applyBorder="1" applyAlignment="1" applyProtection="1">
      <alignment horizontal="left" vertical="center" wrapText="1"/>
      <protection/>
    </xf>
    <xf numFmtId="9" fontId="0" fillId="0" borderId="28" xfId="52" applyNumberFormat="1" applyFont="1" applyFill="1" applyBorder="1" applyAlignment="1" applyProtection="1">
      <alignment horizontal="center" vertical="center" wrapText="1"/>
      <protection/>
    </xf>
    <xf numFmtId="181" fontId="0" fillId="0" borderId="29" xfId="52" applyNumberFormat="1" applyFont="1" applyFill="1" applyBorder="1" applyAlignment="1" applyProtection="1">
      <alignment horizontal="left" vertical="center" wrapText="1"/>
      <protection/>
    </xf>
    <xf numFmtId="9" fontId="0" fillId="0" borderId="30" xfId="57" applyFont="1" applyBorder="1" applyAlignment="1" applyProtection="1">
      <alignment horizontal="center" vertical="center"/>
      <protection/>
    </xf>
    <xf numFmtId="3" fontId="0" fillId="0" borderId="10" xfId="0" applyNumberFormat="1" applyFont="1" applyFill="1" applyBorder="1" applyAlignment="1" applyProtection="1">
      <alignment horizontal="justify" vertical="center" wrapText="1"/>
      <protection/>
    </xf>
    <xf numFmtId="9" fontId="27" fillId="0" borderId="15" xfId="57" applyFont="1" applyFill="1" applyBorder="1" applyAlignment="1">
      <alignment horizontal="center" vertical="center" wrapText="1"/>
    </xf>
    <xf numFmtId="9" fontId="27" fillId="0" borderId="12" xfId="57" applyFont="1" applyFill="1" applyBorder="1" applyAlignment="1">
      <alignment horizontal="center" vertical="center" wrapText="1"/>
    </xf>
    <xf numFmtId="49" fontId="23" fillId="0" borderId="10" xfId="51"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2" xfId="0" applyFont="1" applyBorder="1" applyAlignment="1">
      <alignment horizontal="center" vertical="center"/>
    </xf>
    <xf numFmtId="3" fontId="0" fillId="0" borderId="15" xfId="0" applyNumberFormat="1" applyFont="1" applyFill="1" applyBorder="1" applyAlignment="1" applyProtection="1">
      <alignment horizontal="justify" vertical="center" wrapText="1"/>
      <protection/>
    </xf>
    <xf numFmtId="3" fontId="0" fillId="0" borderId="12" xfId="0" applyNumberFormat="1" applyFont="1" applyFill="1" applyBorder="1" applyAlignment="1" applyProtection="1">
      <alignment horizontal="justify" vertical="center" wrapText="1"/>
      <protection/>
    </xf>
    <xf numFmtId="0" fontId="0" fillId="0" borderId="10" xfId="0" applyBorder="1" applyAlignment="1" applyProtection="1">
      <alignment horizontal="center" vertical="center"/>
      <protection locked="0"/>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19" fillId="0" borderId="0" xfId="0" applyFont="1" applyBorder="1" applyAlignment="1" applyProtection="1">
      <alignment horizontal="right" vertical="center"/>
      <protection/>
    </xf>
    <xf numFmtId="0" fontId="0" fillId="0" borderId="15" xfId="0" applyBorder="1" applyAlignment="1" applyProtection="1">
      <alignment horizontal="left" vertical="center"/>
      <protection/>
    </xf>
    <xf numFmtId="0" fontId="0" fillId="0" borderId="12" xfId="0" applyBorder="1" applyAlignment="1" applyProtection="1">
      <alignment horizontal="left" vertical="center"/>
      <protection/>
    </xf>
    <xf numFmtId="0" fontId="21" fillId="0" borderId="10" xfId="0" applyFont="1" applyBorder="1" applyAlignment="1">
      <alignment horizontal="center" vertical="center"/>
    </xf>
    <xf numFmtId="14" fontId="21" fillId="0" borderId="15" xfId="0" applyNumberFormat="1" applyFont="1" applyBorder="1" applyAlignment="1">
      <alignment horizontal="center" vertical="center"/>
    </xf>
    <xf numFmtId="0" fontId="21" fillId="0" borderId="16" xfId="0" applyFont="1" applyBorder="1" applyAlignment="1">
      <alignment horizontal="center" vertical="center"/>
    </xf>
    <xf numFmtId="0" fontId="21" fillId="0" borderId="12" xfId="0" applyFont="1" applyBorder="1" applyAlignment="1">
      <alignment horizontal="center" vertical="center"/>
    </xf>
    <xf numFmtId="0" fontId="21" fillId="0" borderId="15" xfId="0" applyFont="1" applyBorder="1" applyAlignment="1">
      <alignment horizontal="center" vertical="center"/>
    </xf>
    <xf numFmtId="0" fontId="18" fillId="0" borderId="10" xfId="0" applyFont="1" applyBorder="1" applyAlignment="1">
      <alignment horizontal="center" vertical="center"/>
    </xf>
    <xf numFmtId="1" fontId="19" fillId="0" borderId="0" xfId="51" applyNumberFormat="1" applyFont="1" applyBorder="1" applyAlignment="1" applyProtection="1">
      <alignment horizontal="right" vertical="center"/>
      <protection/>
    </xf>
    <xf numFmtId="0" fontId="0" fillId="0" borderId="10" xfId="51" applyNumberFormat="1" applyFont="1" applyFill="1" applyBorder="1" applyAlignment="1" applyProtection="1">
      <alignment horizontal="center" vertical="center"/>
      <protection locked="0"/>
    </xf>
    <xf numFmtId="49" fontId="19" fillId="0" borderId="10" xfId="51" applyNumberFormat="1" applyFont="1" applyBorder="1" applyAlignment="1" applyProtection="1">
      <alignment horizontal="center" vertical="center" wrapText="1"/>
      <protection locked="0"/>
    </xf>
    <xf numFmtId="49" fontId="23" fillId="0" borderId="31" xfId="51"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xf>
    <xf numFmtId="9" fontId="27" fillId="0" borderId="10" xfId="57" applyFont="1" applyFill="1" applyBorder="1" applyAlignment="1">
      <alignment horizontal="center" vertical="center" wrapText="1"/>
    </xf>
    <xf numFmtId="49" fontId="19" fillId="0" borderId="31" xfId="51" applyNumberFormat="1" applyFont="1" applyBorder="1" applyAlignment="1" applyProtection="1">
      <alignment horizontal="center" vertical="center" wrapText="1"/>
      <protection locked="0"/>
    </xf>
    <xf numFmtId="0" fontId="19" fillId="0" borderId="10" xfId="0" applyFont="1" applyBorder="1" applyAlignment="1" applyProtection="1">
      <alignment horizontal="center" vertical="center"/>
      <protection/>
    </xf>
    <xf numFmtId="0" fontId="19" fillId="0" borderId="18" xfId="0" applyFont="1" applyBorder="1" applyAlignment="1" applyProtection="1">
      <alignment horizontal="center" vertical="center" wrapText="1"/>
      <protection/>
    </xf>
    <xf numFmtId="0" fontId="47" fillId="0" borderId="18" xfId="0"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19" fillId="0" borderId="32" xfId="0" applyFont="1" applyBorder="1" applyAlignment="1" applyProtection="1">
      <alignment horizontal="center" vertical="center"/>
      <protection/>
    </xf>
    <xf numFmtId="0" fontId="19" fillId="0" borderId="33"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0" fontId="19" fillId="0" borderId="35" xfId="0" applyFont="1" applyBorder="1" applyAlignment="1" applyProtection="1">
      <alignment horizontal="center" vertical="center"/>
      <protection/>
    </xf>
    <xf numFmtId="0" fontId="47" fillId="0" borderId="10" xfId="51" applyNumberFormat="1" applyFont="1" applyBorder="1" applyAlignment="1" applyProtection="1">
      <alignment horizontal="center" vertical="center" wrapText="1"/>
      <protection/>
    </xf>
    <xf numFmtId="0" fontId="19" fillId="16" borderId="36" xfId="0" applyFont="1" applyFill="1" applyBorder="1" applyAlignment="1" applyProtection="1">
      <alignment horizontal="left" vertical="center" wrapText="1"/>
      <protection/>
    </xf>
    <xf numFmtId="0" fontId="19" fillId="16" borderId="37" xfId="0" applyFont="1" applyFill="1" applyBorder="1" applyAlignment="1" applyProtection="1">
      <alignment horizontal="left" vertical="center" wrapText="1"/>
      <protection/>
    </xf>
    <xf numFmtId="0" fontId="19" fillId="16" borderId="38"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39"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1" fontId="0" fillId="0" borderId="36" xfId="0" applyNumberFormat="1" applyFont="1" applyFill="1" applyBorder="1" applyAlignment="1" applyProtection="1">
      <alignment horizontal="justify" vertical="center" wrapText="1"/>
      <protection/>
    </xf>
    <xf numFmtId="1" fontId="0" fillId="0" borderId="37" xfId="0" applyNumberFormat="1" applyFont="1" applyFill="1" applyBorder="1" applyAlignment="1" applyProtection="1">
      <alignment horizontal="justify" vertical="center" wrapText="1"/>
      <protection/>
    </xf>
    <xf numFmtId="1" fontId="0" fillId="0" borderId="40" xfId="0" applyNumberFormat="1" applyFont="1" applyFill="1" applyBorder="1" applyAlignment="1" applyProtection="1">
      <alignment horizontal="justify" vertical="center" wrapText="1"/>
      <protection/>
    </xf>
    <xf numFmtId="1" fontId="0" fillId="0" borderId="38"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41" xfId="0" applyNumberFormat="1" applyFont="1" applyFill="1" applyBorder="1" applyAlignment="1" applyProtection="1">
      <alignment horizontal="justify" vertical="center" wrapText="1"/>
      <protection/>
    </xf>
    <xf numFmtId="1" fontId="0" fillId="0" borderId="42" xfId="0" applyNumberFormat="1" applyFont="1" applyFill="1" applyBorder="1" applyAlignment="1" applyProtection="1">
      <alignment horizontal="justify" vertical="center" wrapText="1"/>
      <protection/>
    </xf>
    <xf numFmtId="1" fontId="0" fillId="0" borderId="43" xfId="0" applyNumberFormat="1" applyFont="1" applyFill="1" applyBorder="1" applyAlignment="1" applyProtection="1">
      <alignment horizontal="justify" vertical="center" wrapText="1"/>
      <protection/>
    </xf>
    <xf numFmtId="1" fontId="0" fillId="0" borderId="44" xfId="0" applyNumberFormat="1" applyFont="1" applyFill="1" applyBorder="1" applyAlignment="1" applyProtection="1">
      <alignment horizontal="justify" vertical="center" wrapText="1"/>
      <protection/>
    </xf>
    <xf numFmtId="1" fontId="0" fillId="0" borderId="39" xfId="0" applyNumberFormat="1" applyFont="1" applyFill="1" applyBorder="1" applyAlignment="1" applyProtection="1">
      <alignment horizontal="justify" vertical="center" wrapText="1"/>
      <protection/>
    </xf>
    <xf numFmtId="1" fontId="0" fillId="0" borderId="11" xfId="0" applyNumberFormat="1" applyFont="1" applyFill="1" applyBorder="1" applyAlignment="1" applyProtection="1">
      <alignment horizontal="justify" vertical="center" wrapText="1"/>
      <protection/>
    </xf>
    <xf numFmtId="1" fontId="0" fillId="0" borderId="45" xfId="0" applyNumberFormat="1" applyFont="1" applyFill="1" applyBorder="1" applyAlignment="1" applyProtection="1">
      <alignment horizontal="justify" vertical="center" wrapText="1"/>
      <protection/>
    </xf>
    <xf numFmtId="49" fontId="0" fillId="0" borderId="0" xfId="51" applyNumberFormat="1" applyFont="1" applyFill="1" applyBorder="1" applyAlignment="1" applyProtection="1">
      <alignment horizontal="center" vertical="center"/>
      <protection locked="0"/>
    </xf>
    <xf numFmtId="49" fontId="44" fillId="0" borderId="0" xfId="51" applyNumberFormat="1" applyFont="1" applyFill="1" applyBorder="1" applyAlignment="1" applyProtection="1">
      <alignment horizontal="center" vertical="center"/>
      <protection locked="0"/>
    </xf>
    <xf numFmtId="0" fontId="22" fillId="25" borderId="10" xfId="0" applyFont="1" applyFill="1" applyBorder="1" applyAlignment="1" applyProtection="1">
      <alignment horizontal="center" vertical="center"/>
      <protection locked="0"/>
    </xf>
    <xf numFmtId="0" fontId="19" fillId="16" borderId="46" xfId="0" applyFont="1" applyFill="1" applyBorder="1" applyAlignment="1" applyProtection="1">
      <alignment horizontal="left" vertical="center" wrapText="1"/>
      <protection/>
    </xf>
    <xf numFmtId="0" fontId="19" fillId="16" borderId="47" xfId="0" applyFont="1" applyFill="1" applyBorder="1" applyAlignment="1" applyProtection="1">
      <alignment horizontal="left" vertical="center" wrapText="1"/>
      <protection/>
    </xf>
    <xf numFmtId="0" fontId="0" fillId="0" borderId="19" xfId="0" applyFont="1" applyFill="1" applyBorder="1" applyAlignment="1" applyProtection="1">
      <alignment horizontal="justify" vertical="center" wrapText="1"/>
      <protection/>
    </xf>
    <xf numFmtId="0" fontId="0" fillId="0" borderId="48" xfId="0" applyFont="1" applyFill="1" applyBorder="1" applyAlignment="1" applyProtection="1">
      <alignment horizontal="justify" vertical="center" wrapText="1"/>
      <protection/>
    </xf>
    <xf numFmtId="0" fontId="0" fillId="0" borderId="20" xfId="0" applyFont="1" applyFill="1" applyBorder="1" applyAlignment="1" applyProtection="1">
      <alignment horizontal="justify" vertical="center" wrapText="1"/>
      <protection/>
    </xf>
    <xf numFmtId="0" fontId="19" fillId="0" borderId="49" xfId="0" applyFont="1" applyFill="1" applyBorder="1" applyAlignment="1" applyProtection="1">
      <alignment horizontal="center" vertical="center" wrapText="1"/>
      <protection/>
    </xf>
    <xf numFmtId="0" fontId="19" fillId="0" borderId="14" xfId="0" applyFont="1" applyFill="1" applyBorder="1" applyAlignment="1" applyProtection="1">
      <alignment horizontal="center" vertical="center" wrapText="1"/>
      <protection/>
    </xf>
    <xf numFmtId="0" fontId="19" fillId="0" borderId="32"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19" fillId="0" borderId="35" xfId="0" applyFont="1" applyFill="1" applyBorder="1" applyAlignment="1" applyProtection="1">
      <alignment horizontal="center" vertical="center" wrapText="1"/>
      <protection/>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xf>
    <xf numFmtId="0" fontId="19" fillId="0" borderId="31"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49" fontId="19" fillId="0" borderId="10" xfId="51" applyNumberFormat="1" applyFont="1" applyBorder="1" applyAlignment="1" applyProtection="1">
      <alignment horizontal="center" vertical="center" wrapText="1"/>
      <protection/>
    </xf>
    <xf numFmtId="49" fontId="19" fillId="0" borderId="15" xfId="51" applyNumberFormat="1" applyFont="1" applyBorder="1" applyAlignment="1" applyProtection="1">
      <alignment horizontal="center" vertical="center" wrapText="1"/>
      <protection locked="0"/>
    </xf>
    <xf numFmtId="0" fontId="0" fillId="0" borderId="36" xfId="0" applyFont="1" applyFill="1" applyBorder="1" applyAlignment="1" applyProtection="1">
      <alignment horizontal="justify" vertical="center" wrapText="1"/>
      <protection/>
    </xf>
    <xf numFmtId="0" fontId="0" fillId="0" borderId="37" xfId="0" applyFont="1" applyFill="1" applyBorder="1" applyAlignment="1" applyProtection="1">
      <alignment horizontal="justify" vertical="center" wrapText="1"/>
      <protection/>
    </xf>
    <xf numFmtId="0" fontId="0" fillId="0" borderId="40" xfId="0" applyFont="1" applyFill="1" applyBorder="1" applyAlignment="1" applyProtection="1">
      <alignment horizontal="justify" vertical="center" wrapText="1"/>
      <protection/>
    </xf>
    <xf numFmtId="0" fontId="0" fillId="0" borderId="38"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41" xfId="0" applyFont="1" applyFill="1" applyBorder="1" applyAlignment="1" applyProtection="1">
      <alignment horizontal="justify" vertical="center" wrapText="1"/>
      <protection/>
    </xf>
    <xf numFmtId="0" fontId="0" fillId="0" borderId="42" xfId="0" applyFont="1" applyFill="1" applyBorder="1" applyAlignment="1" applyProtection="1">
      <alignment horizontal="justify" vertical="center" wrapText="1"/>
      <protection/>
    </xf>
    <xf numFmtId="0" fontId="0" fillId="0" borderId="43" xfId="0" applyFont="1" applyFill="1" applyBorder="1" applyAlignment="1" applyProtection="1">
      <alignment horizontal="justify" vertical="center" wrapText="1"/>
      <protection/>
    </xf>
    <xf numFmtId="0" fontId="0" fillId="0" borderId="44" xfId="0" applyFont="1" applyFill="1" applyBorder="1" applyAlignment="1" applyProtection="1">
      <alignment horizontal="justify" vertical="center" wrapText="1"/>
      <protection/>
    </xf>
    <xf numFmtId="49" fontId="20" fillId="0" borderId="0" xfId="51" applyNumberFormat="1"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wrapText="1"/>
      <protection/>
    </xf>
    <xf numFmtId="0" fontId="24" fillId="0" borderId="31" xfId="0" applyFont="1" applyFill="1" applyBorder="1" applyAlignment="1" applyProtection="1">
      <alignment horizontal="center" vertical="center" wrapText="1"/>
      <protection/>
    </xf>
    <xf numFmtId="0" fontId="24" fillId="0" borderId="18" xfId="0" applyFont="1" applyFill="1" applyBorder="1" applyAlignment="1" applyProtection="1">
      <alignment horizontal="center" vertical="center" wrapText="1"/>
      <protection/>
    </xf>
    <xf numFmtId="0" fontId="22" fillId="0" borderId="15"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Millares_Libro2"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0</xdr:rowOff>
    </xdr:from>
    <xdr:to>
      <xdr:col>2</xdr:col>
      <xdr:colOff>95250</xdr:colOff>
      <xdr:row>3</xdr:row>
      <xdr:rowOff>190500</xdr:rowOff>
    </xdr:to>
    <xdr:pic>
      <xdr:nvPicPr>
        <xdr:cNvPr id="1" name="1 Imagen" descr="LOGO DOCUMENTOS"/>
        <xdr:cNvPicPr preferRelativeResize="1">
          <a:picLocks noChangeAspect="1"/>
        </xdr:cNvPicPr>
      </xdr:nvPicPr>
      <xdr:blipFill>
        <a:blip r:embed="rId1"/>
        <a:stretch>
          <a:fillRect/>
        </a:stretch>
      </xdr:blipFill>
      <xdr:spPr>
        <a:xfrm>
          <a:off x="161925" y="0"/>
          <a:ext cx="1600200" cy="1476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velasquez\Downloads\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velasquez\Downloads\FEV-16%20Formulacion%20Pomc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AMBIENTAL DEL TERRITORIO</v>
          </cell>
        </row>
        <row r="7">
          <cell r="D7" t="str">
            <v>Planeación y ordenamiento del territorio. </v>
          </cell>
        </row>
        <row r="8">
          <cell r="D8" t="str">
            <v>Instrumentos de planeación ambiental</v>
          </cell>
        </row>
        <row r="9">
          <cell r="D9" t="str">
            <v>Formulación y/o Ajuste a POMCAS en la jurisdicción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tabSelected="1" zoomScale="80" zoomScaleNormal="80" zoomScalePageLayoutView="0" workbookViewId="0" topLeftCell="U25">
      <selection activeCell="X28" sqref="X28"/>
    </sheetView>
  </sheetViews>
  <sheetFormatPr defaultColWidth="11.421875" defaultRowHeight="12.75"/>
  <cols>
    <col min="1" max="1" width="8.421875" style="1" customWidth="1"/>
    <col min="2" max="2" width="16.57421875" style="1" customWidth="1"/>
    <col min="3" max="4" width="13.140625" style="1" customWidth="1"/>
    <col min="5" max="5" width="12.7109375" style="1" customWidth="1"/>
    <col min="6" max="6" width="15.8515625" style="1" customWidth="1"/>
    <col min="7" max="7" width="10.00390625" style="1" hidden="1" customWidth="1"/>
    <col min="8" max="8" width="11.57421875" style="9" hidden="1" customWidth="1"/>
    <col min="9" max="9" width="50.00390625" style="9" customWidth="1"/>
    <col min="10" max="10" width="21.140625" style="1" customWidth="1"/>
    <col min="11" max="11" width="26.421875" style="1" customWidth="1"/>
    <col min="12" max="12" width="28.28125" style="1" customWidth="1"/>
    <col min="13" max="13" width="15.7109375" style="1" customWidth="1"/>
    <col min="14" max="14" width="16.57421875" style="1" customWidth="1"/>
    <col min="15" max="18" width="19.00390625" style="10" customWidth="1"/>
    <col min="19" max="19" width="26.421875" style="10" customWidth="1"/>
    <col min="20" max="20" width="20.8515625" style="1" customWidth="1"/>
    <col min="21" max="21" width="20.28125" style="1" customWidth="1"/>
    <col min="22" max="22" width="18.57421875" style="63" customWidth="1"/>
    <col min="23" max="23" width="20.8515625" style="1" customWidth="1"/>
    <col min="24" max="24" width="95.57421875" style="1" customWidth="1"/>
    <col min="25" max="25" width="59.421875" style="1" customWidth="1"/>
    <col min="26" max="16384" width="11.421875" style="1" customWidth="1"/>
  </cols>
  <sheetData>
    <row r="1" spans="1:24" ht="60" customHeight="1">
      <c r="A1" s="172"/>
      <c r="B1" s="172"/>
      <c r="C1" s="172"/>
      <c r="D1" s="159" t="s">
        <v>18</v>
      </c>
      <c r="E1" s="159"/>
      <c r="F1" s="159"/>
      <c r="G1" s="159"/>
      <c r="H1" s="159"/>
      <c r="I1" s="159"/>
      <c r="J1" s="159"/>
      <c r="K1" s="159"/>
      <c r="L1" s="159"/>
      <c r="M1" s="159"/>
      <c r="N1" s="159"/>
      <c r="O1" s="159"/>
      <c r="P1" s="159"/>
      <c r="Q1" s="159"/>
      <c r="R1" s="159"/>
      <c r="S1" s="159"/>
      <c r="T1" s="159"/>
      <c r="U1" s="171" t="s">
        <v>45</v>
      </c>
      <c r="V1" s="171"/>
      <c r="W1" s="171"/>
      <c r="X1" s="171"/>
    </row>
    <row r="2" spans="1:24" ht="21.75" customHeight="1">
      <c r="A2" s="172"/>
      <c r="B2" s="172"/>
      <c r="C2" s="172"/>
      <c r="D2" s="159"/>
      <c r="E2" s="159"/>
      <c r="F2" s="159"/>
      <c r="G2" s="159"/>
      <c r="H2" s="159"/>
      <c r="I2" s="159"/>
      <c r="J2" s="159"/>
      <c r="K2" s="159"/>
      <c r="L2" s="159"/>
      <c r="M2" s="159"/>
      <c r="N2" s="159"/>
      <c r="O2" s="159"/>
      <c r="P2" s="159"/>
      <c r="Q2" s="159"/>
      <c r="R2" s="159"/>
      <c r="S2" s="159"/>
      <c r="T2" s="159"/>
      <c r="U2" s="172" t="s">
        <v>19</v>
      </c>
      <c r="V2" s="172"/>
      <c r="W2" s="172"/>
      <c r="X2" s="172"/>
    </row>
    <row r="3" spans="1:24" ht="19.5" customHeight="1">
      <c r="A3" s="172"/>
      <c r="B3" s="172"/>
      <c r="C3" s="172"/>
      <c r="D3" s="159" t="s">
        <v>20</v>
      </c>
      <c r="E3" s="159"/>
      <c r="F3" s="159"/>
      <c r="G3" s="159"/>
      <c r="H3" s="159"/>
      <c r="I3" s="159"/>
      <c r="J3" s="159"/>
      <c r="K3" s="159"/>
      <c r="L3" s="159"/>
      <c r="M3" s="159"/>
      <c r="N3" s="159"/>
      <c r="O3" s="159"/>
      <c r="P3" s="159"/>
      <c r="Q3" s="159"/>
      <c r="R3" s="159"/>
      <c r="S3" s="159"/>
      <c r="T3" s="159"/>
      <c r="U3" s="193" t="s">
        <v>22</v>
      </c>
      <c r="V3" s="194"/>
      <c r="W3" s="195"/>
      <c r="X3" s="2" t="s">
        <v>23</v>
      </c>
    </row>
    <row r="4" spans="1:24" ht="19.5" customHeight="1">
      <c r="A4" s="172"/>
      <c r="B4" s="172"/>
      <c r="C4" s="172"/>
      <c r="D4" s="159"/>
      <c r="E4" s="159"/>
      <c r="F4" s="159"/>
      <c r="G4" s="159"/>
      <c r="H4" s="159"/>
      <c r="I4" s="159"/>
      <c r="J4" s="159"/>
      <c r="K4" s="159"/>
      <c r="L4" s="159"/>
      <c r="M4" s="159"/>
      <c r="N4" s="159"/>
      <c r="O4" s="159"/>
      <c r="P4" s="159"/>
      <c r="Q4" s="159"/>
      <c r="R4" s="159"/>
      <c r="S4" s="159"/>
      <c r="T4" s="159"/>
      <c r="U4" s="193" t="s">
        <v>65</v>
      </c>
      <c r="V4" s="194"/>
      <c r="W4" s="195"/>
      <c r="X4" s="3">
        <v>42999</v>
      </c>
    </row>
    <row r="5" spans="1:24" ht="31.5" customHeight="1">
      <c r="A5" s="196" t="s">
        <v>21</v>
      </c>
      <c r="B5" s="196"/>
      <c r="C5" s="196"/>
      <c r="D5" s="196"/>
      <c r="E5" s="196"/>
      <c r="F5" s="196"/>
      <c r="G5" s="196"/>
      <c r="H5" s="196"/>
      <c r="I5" s="196"/>
      <c r="J5" s="196"/>
      <c r="K5" s="196"/>
      <c r="L5" s="196"/>
      <c r="M5" s="196"/>
      <c r="N5" s="196"/>
      <c r="O5" s="196"/>
      <c r="P5" s="196"/>
      <c r="Q5" s="196"/>
      <c r="R5" s="196"/>
      <c r="S5" s="196"/>
      <c r="T5" s="196"/>
      <c r="U5" s="196"/>
      <c r="V5" s="196"/>
      <c r="W5" s="196"/>
      <c r="X5" s="196"/>
    </row>
    <row r="6" spans="1:24" ht="20.25" customHeight="1">
      <c r="A6" s="4"/>
      <c r="B6" s="4"/>
      <c r="C6" s="4"/>
      <c r="D6" s="4"/>
      <c r="E6" s="4"/>
      <c r="F6" s="4"/>
      <c r="G6" s="4"/>
      <c r="H6" s="4"/>
      <c r="I6" s="4"/>
      <c r="J6" s="4"/>
      <c r="K6" s="4"/>
      <c r="L6" s="4"/>
      <c r="M6" s="4"/>
      <c r="N6" s="4"/>
      <c r="O6" s="4"/>
      <c r="P6" s="4"/>
      <c r="Q6" s="4"/>
      <c r="R6" s="4"/>
      <c r="S6" s="4"/>
      <c r="T6" s="4"/>
      <c r="U6" s="4"/>
      <c r="V6" s="57"/>
      <c r="W6" s="4"/>
      <c r="X6" s="4"/>
    </row>
    <row r="7" spans="11:24" ht="20.25" customHeight="1">
      <c r="K7" s="14"/>
      <c r="L7" s="14"/>
      <c r="M7" s="14"/>
      <c r="N7" s="14"/>
      <c r="O7" s="4"/>
      <c r="P7" s="4"/>
      <c r="Q7" s="4"/>
      <c r="R7" s="4"/>
      <c r="S7" s="4"/>
      <c r="T7" s="4"/>
      <c r="U7" s="4"/>
      <c r="V7" s="57"/>
      <c r="W7" s="4"/>
      <c r="X7" s="4"/>
    </row>
    <row r="8" spans="11:23" ht="16.5" customHeight="1">
      <c r="K8" s="16"/>
      <c r="L8" s="16"/>
      <c r="M8" s="16"/>
      <c r="N8" s="16"/>
      <c r="O8" s="5"/>
      <c r="P8" s="5"/>
      <c r="Q8" s="5"/>
      <c r="R8" s="5"/>
      <c r="S8" s="5"/>
      <c r="T8" s="5"/>
      <c r="U8" s="5"/>
      <c r="V8" s="58"/>
      <c r="W8" s="5"/>
    </row>
    <row r="9" spans="11:23" ht="13.5" customHeight="1">
      <c r="K9" s="16"/>
      <c r="L9" s="16"/>
      <c r="M9" s="16"/>
      <c r="N9" s="16"/>
      <c r="O9" s="5"/>
      <c r="P9" s="5"/>
      <c r="Q9" s="5"/>
      <c r="R9" s="5"/>
      <c r="S9" s="5"/>
      <c r="T9" s="5"/>
      <c r="U9" s="5"/>
      <c r="V9" s="58"/>
      <c r="W9" s="5"/>
    </row>
    <row r="10" spans="1:23" ht="9" customHeight="1" thickBot="1">
      <c r="A10" s="18"/>
      <c r="B10" s="19"/>
      <c r="C10" s="19"/>
      <c r="D10" s="21"/>
      <c r="E10" s="21"/>
      <c r="F10" s="21"/>
      <c r="G10" s="21"/>
      <c r="H10" s="20"/>
      <c r="I10" s="20"/>
      <c r="J10" s="21"/>
      <c r="K10" s="21"/>
      <c r="L10" s="21"/>
      <c r="M10" s="21"/>
      <c r="N10" s="21"/>
      <c r="O10" s="7"/>
      <c r="P10" s="7"/>
      <c r="Q10" s="7"/>
      <c r="R10" s="7"/>
      <c r="S10" s="7"/>
      <c r="T10" s="6"/>
      <c r="U10" s="6"/>
      <c r="V10" s="59"/>
      <c r="W10" s="6"/>
    </row>
    <row r="11" spans="1:24" ht="36" customHeight="1">
      <c r="A11" s="160" t="s">
        <v>5</v>
      </c>
      <c r="B11" s="161"/>
      <c r="C11" s="161"/>
      <c r="D11" s="162" t="str">
        <f>'[2]POA H.A.'!$D$6</f>
        <v>GESTIÓN AMBIENTAL DEL TERRITORIO</v>
      </c>
      <c r="E11" s="163"/>
      <c r="F11" s="163"/>
      <c r="G11" s="163"/>
      <c r="H11" s="163"/>
      <c r="I11" s="164"/>
      <c r="J11" s="81" t="s">
        <v>2</v>
      </c>
      <c r="K11" s="82" t="s">
        <v>3</v>
      </c>
      <c r="L11" s="35"/>
      <c r="M11" s="165" t="s">
        <v>24</v>
      </c>
      <c r="N11" s="166"/>
      <c r="O11" s="130" t="s">
        <v>46</v>
      </c>
      <c r="P11" s="130"/>
      <c r="Q11" s="130"/>
      <c r="R11" s="130"/>
      <c r="S11" s="190" t="s">
        <v>49</v>
      </c>
      <c r="T11" s="190">
        <v>2018</v>
      </c>
      <c r="U11" s="37"/>
      <c r="V11" s="60"/>
      <c r="W11" s="37"/>
      <c r="X11" s="37"/>
    </row>
    <row r="12" spans="1:24" ht="43.5" customHeight="1">
      <c r="A12" s="139" t="s">
        <v>29</v>
      </c>
      <c r="B12" s="140"/>
      <c r="C12" s="140"/>
      <c r="D12" s="180" t="str">
        <f>'[2]POA H.A.'!$D$7</f>
        <v>Planeación y ordenamiento del territorio. </v>
      </c>
      <c r="E12" s="181"/>
      <c r="F12" s="181"/>
      <c r="G12" s="181"/>
      <c r="H12" s="181"/>
      <c r="I12" s="182"/>
      <c r="J12" s="83" t="s">
        <v>4</v>
      </c>
      <c r="K12" s="84">
        <v>634175957</v>
      </c>
      <c r="L12" s="22"/>
      <c r="M12" s="167"/>
      <c r="N12" s="168"/>
      <c r="O12" s="15" t="s">
        <v>74</v>
      </c>
      <c r="P12" s="15" t="s">
        <v>59</v>
      </c>
      <c r="Q12" s="15" t="s">
        <v>60</v>
      </c>
      <c r="R12" s="15" t="s">
        <v>0</v>
      </c>
      <c r="S12" s="191"/>
      <c r="T12" s="191"/>
      <c r="U12" s="8"/>
      <c r="V12" s="61"/>
      <c r="W12" s="8"/>
      <c r="X12" s="8"/>
    </row>
    <row r="13" spans="1:24" ht="23.25" customHeight="1">
      <c r="A13" s="141"/>
      <c r="B13" s="142"/>
      <c r="C13" s="142"/>
      <c r="D13" s="183"/>
      <c r="E13" s="184"/>
      <c r="F13" s="184"/>
      <c r="G13" s="184"/>
      <c r="H13" s="184"/>
      <c r="I13" s="185"/>
      <c r="J13" s="85" t="s">
        <v>6</v>
      </c>
      <c r="K13" s="86"/>
      <c r="L13" s="22"/>
      <c r="M13" s="169"/>
      <c r="N13" s="170"/>
      <c r="O13" s="17" t="s">
        <v>50</v>
      </c>
      <c r="P13" s="17"/>
      <c r="Q13" s="17"/>
      <c r="R13" s="17"/>
      <c r="S13" s="192"/>
      <c r="T13" s="192"/>
      <c r="U13" s="8"/>
      <c r="V13" s="61"/>
      <c r="W13" s="8"/>
      <c r="X13" s="8"/>
    </row>
    <row r="14" spans="1:24" ht="15.75" customHeight="1" thickBot="1">
      <c r="A14" s="143"/>
      <c r="B14" s="144"/>
      <c r="C14" s="144"/>
      <c r="D14" s="186"/>
      <c r="E14" s="187"/>
      <c r="F14" s="187"/>
      <c r="G14" s="187"/>
      <c r="H14" s="187"/>
      <c r="I14" s="188"/>
      <c r="J14" s="85" t="s">
        <v>8</v>
      </c>
      <c r="K14" s="86" t="s">
        <v>7</v>
      </c>
      <c r="L14" s="24"/>
      <c r="M14" s="23"/>
      <c r="N14" s="25"/>
      <c r="O14" s="189"/>
      <c r="P14" s="189"/>
      <c r="Q14" s="189"/>
      <c r="R14" s="189"/>
      <c r="S14" s="189"/>
      <c r="T14" s="189"/>
      <c r="U14" s="189"/>
      <c r="V14" s="189"/>
      <c r="W14" s="189"/>
      <c r="X14" s="189"/>
    </row>
    <row r="15" spans="1:24" ht="15.75" customHeight="1">
      <c r="A15" s="139" t="s">
        <v>51</v>
      </c>
      <c r="B15" s="140"/>
      <c r="C15" s="140"/>
      <c r="D15" s="180" t="str">
        <f>'[2]POA H.A.'!$D$8</f>
        <v>Instrumentos de planeación ambiental</v>
      </c>
      <c r="E15" s="181"/>
      <c r="F15" s="181"/>
      <c r="G15" s="181"/>
      <c r="H15" s="181"/>
      <c r="I15" s="182"/>
      <c r="J15" s="85" t="s">
        <v>9</v>
      </c>
      <c r="K15" s="86" t="s">
        <v>7</v>
      </c>
      <c r="L15" s="24"/>
      <c r="M15" s="23"/>
      <c r="N15" s="25"/>
      <c r="O15" s="8"/>
      <c r="P15" s="8"/>
      <c r="Q15" s="8"/>
      <c r="R15" s="8"/>
      <c r="S15" s="8"/>
      <c r="T15" s="8"/>
      <c r="U15" s="8"/>
      <c r="V15" s="61"/>
      <c r="W15" s="8"/>
      <c r="X15" s="8"/>
    </row>
    <row r="16" spans="1:24" ht="15.75" customHeight="1">
      <c r="A16" s="141"/>
      <c r="B16" s="142"/>
      <c r="C16" s="142"/>
      <c r="D16" s="183"/>
      <c r="E16" s="184"/>
      <c r="F16" s="184"/>
      <c r="G16" s="184"/>
      <c r="H16" s="184"/>
      <c r="I16" s="185"/>
      <c r="J16" s="85" t="s">
        <v>10</v>
      </c>
      <c r="K16" s="86" t="s">
        <v>7</v>
      </c>
      <c r="L16" s="24"/>
      <c r="M16" s="23"/>
      <c r="N16" s="25"/>
      <c r="O16" s="8"/>
      <c r="P16" s="8"/>
      <c r="Q16" s="8"/>
      <c r="R16" s="8"/>
      <c r="S16" s="8"/>
      <c r="T16" s="8"/>
      <c r="U16" s="8"/>
      <c r="V16" s="61"/>
      <c r="W16" s="8"/>
      <c r="X16" s="8"/>
    </row>
    <row r="17" spans="1:24" ht="15.75" customHeight="1" thickBot="1">
      <c r="A17" s="143"/>
      <c r="B17" s="144"/>
      <c r="C17" s="144"/>
      <c r="D17" s="186"/>
      <c r="E17" s="187"/>
      <c r="F17" s="187"/>
      <c r="G17" s="187"/>
      <c r="H17" s="187"/>
      <c r="I17" s="188"/>
      <c r="J17" s="85" t="s">
        <v>31</v>
      </c>
      <c r="K17" s="86" t="s">
        <v>7</v>
      </c>
      <c r="L17" s="24"/>
      <c r="M17" s="23"/>
      <c r="N17" s="25"/>
      <c r="O17" s="8"/>
      <c r="P17" s="8"/>
      <c r="Q17" s="8"/>
      <c r="R17" s="8"/>
      <c r="S17" s="8"/>
      <c r="T17" s="8"/>
      <c r="U17" s="8"/>
      <c r="V17" s="61"/>
      <c r="W17" s="8"/>
      <c r="X17" s="8"/>
    </row>
    <row r="18" spans="1:24" ht="15.75" customHeight="1">
      <c r="A18" s="139" t="s">
        <v>52</v>
      </c>
      <c r="B18" s="140"/>
      <c r="C18" s="140"/>
      <c r="D18" s="145" t="str">
        <f>'[2]POA H.A.'!$D$9:$G$9</f>
        <v>Formulación y/o Ajuste a POMCAS en la jurisdicción</v>
      </c>
      <c r="E18" s="146"/>
      <c r="F18" s="146"/>
      <c r="G18" s="146"/>
      <c r="H18" s="146"/>
      <c r="I18" s="147"/>
      <c r="J18" s="85" t="s">
        <v>32</v>
      </c>
      <c r="K18" s="86" t="s">
        <v>7</v>
      </c>
      <c r="L18" s="24"/>
      <c r="M18" s="23"/>
      <c r="N18" s="25"/>
      <c r="O18" s="8"/>
      <c r="P18" s="8"/>
      <c r="Q18" s="8"/>
      <c r="R18" s="8"/>
      <c r="S18" s="8"/>
      <c r="T18" s="8"/>
      <c r="U18" s="8"/>
      <c r="V18" s="61"/>
      <c r="W18" s="8"/>
      <c r="X18" s="8"/>
    </row>
    <row r="19" spans="1:24" ht="15.75" customHeight="1">
      <c r="A19" s="141"/>
      <c r="B19" s="142"/>
      <c r="C19" s="142"/>
      <c r="D19" s="148"/>
      <c r="E19" s="149"/>
      <c r="F19" s="149"/>
      <c r="G19" s="149"/>
      <c r="H19" s="149"/>
      <c r="I19" s="150"/>
      <c r="J19" s="85" t="s">
        <v>33</v>
      </c>
      <c r="K19" s="86" t="s">
        <v>7</v>
      </c>
      <c r="L19" s="24"/>
      <c r="M19" s="23"/>
      <c r="N19" s="25"/>
      <c r="O19" s="8"/>
      <c r="P19" s="8"/>
      <c r="Q19" s="8"/>
      <c r="R19" s="8"/>
      <c r="S19" s="8"/>
      <c r="T19" s="8"/>
      <c r="U19" s="8"/>
      <c r="V19" s="61"/>
      <c r="W19" s="8"/>
      <c r="X19" s="8"/>
    </row>
    <row r="20" spans="1:24" ht="15.75" customHeight="1" thickBot="1">
      <c r="A20" s="143"/>
      <c r="B20" s="144"/>
      <c r="C20" s="144"/>
      <c r="D20" s="151"/>
      <c r="E20" s="152"/>
      <c r="F20" s="152"/>
      <c r="G20" s="152"/>
      <c r="H20" s="152"/>
      <c r="I20" s="153"/>
      <c r="J20" s="85" t="s">
        <v>34</v>
      </c>
      <c r="K20" s="86" t="s">
        <v>7</v>
      </c>
      <c r="L20" s="24"/>
      <c r="M20" s="23"/>
      <c r="N20" s="25"/>
      <c r="O20" s="8"/>
      <c r="P20" s="8"/>
      <c r="Q20" s="8"/>
      <c r="R20" s="8"/>
      <c r="S20" s="8"/>
      <c r="T20" s="8"/>
      <c r="U20" s="8"/>
      <c r="V20" s="61"/>
      <c r="W20" s="8"/>
      <c r="X20" s="8"/>
    </row>
    <row r="21" spans="1:24" ht="15.75" customHeight="1">
      <c r="A21" s="139" t="s">
        <v>30</v>
      </c>
      <c r="B21" s="140"/>
      <c r="C21" s="140"/>
      <c r="D21" s="145" t="s">
        <v>61</v>
      </c>
      <c r="E21" s="146"/>
      <c r="F21" s="146"/>
      <c r="G21" s="146"/>
      <c r="H21" s="146"/>
      <c r="I21" s="147"/>
      <c r="J21" s="85" t="s">
        <v>35</v>
      </c>
      <c r="K21" s="86" t="s">
        <v>7</v>
      </c>
      <c r="L21" s="24"/>
      <c r="M21" s="23"/>
      <c r="N21" s="25"/>
      <c r="O21" s="8"/>
      <c r="P21" s="8"/>
      <c r="Q21" s="8"/>
      <c r="R21" s="8"/>
      <c r="S21" s="8"/>
      <c r="T21" s="8"/>
      <c r="U21" s="8"/>
      <c r="V21" s="61"/>
      <c r="W21" s="8"/>
      <c r="X21" s="8"/>
    </row>
    <row r="22" spans="1:25" ht="15.75" customHeight="1">
      <c r="A22" s="141"/>
      <c r="B22" s="142"/>
      <c r="C22" s="142"/>
      <c r="D22" s="148"/>
      <c r="E22" s="149"/>
      <c r="F22" s="149"/>
      <c r="G22" s="149"/>
      <c r="H22" s="149"/>
      <c r="I22" s="150"/>
      <c r="J22" s="85" t="s">
        <v>36</v>
      </c>
      <c r="K22" s="86" t="s">
        <v>7</v>
      </c>
      <c r="L22" s="24"/>
      <c r="M22" s="23"/>
      <c r="N22" s="25"/>
      <c r="O22" s="8"/>
      <c r="P22" s="8"/>
      <c r="Q22" s="8"/>
      <c r="R22" s="8"/>
      <c r="S22" s="8"/>
      <c r="T22" s="8"/>
      <c r="U22" s="8"/>
      <c r="V22" s="61"/>
      <c r="W22" s="8"/>
      <c r="X22" s="8"/>
      <c r="Y22" s="13"/>
    </row>
    <row r="23" spans="1:25" ht="15.75" customHeight="1" thickBot="1">
      <c r="A23" s="141"/>
      <c r="B23" s="142"/>
      <c r="C23" s="142"/>
      <c r="D23" s="154"/>
      <c r="E23" s="155"/>
      <c r="F23" s="155"/>
      <c r="G23" s="155"/>
      <c r="H23" s="155"/>
      <c r="I23" s="156"/>
      <c r="J23" s="87" t="s">
        <v>39</v>
      </c>
      <c r="K23" s="88">
        <f>SUM(K12:K22)</f>
        <v>634175957</v>
      </c>
      <c r="L23" s="48"/>
      <c r="M23" s="23"/>
      <c r="N23" s="25"/>
      <c r="O23" s="157"/>
      <c r="P23" s="157"/>
      <c r="Q23" s="158"/>
      <c r="R23" s="158"/>
      <c r="S23" s="8"/>
      <c r="T23" s="8"/>
      <c r="U23" s="8"/>
      <c r="V23" s="61"/>
      <c r="W23" s="8"/>
      <c r="X23" s="8"/>
      <c r="Y23" s="13"/>
    </row>
    <row r="24" spans="1:25" ht="30.75" customHeight="1">
      <c r="A24" s="130" t="s">
        <v>11</v>
      </c>
      <c r="B24" s="127" t="s">
        <v>43</v>
      </c>
      <c r="C24" s="127"/>
      <c r="D24" s="131"/>
      <c r="E24" s="131"/>
      <c r="F24" s="131"/>
      <c r="G24" s="80"/>
      <c r="H24" s="80"/>
      <c r="I24" s="132" t="s">
        <v>44</v>
      </c>
      <c r="J24" s="134" t="str">
        <f>CONCATENATE("METAS AÑO ",T11," POA")</f>
        <v>METAS AÑO 2018 POA</v>
      </c>
      <c r="K24" s="135"/>
      <c r="L24" s="138" t="str">
        <f>CONCATENATE("METAS AÑO ",T11," P.A.")</f>
        <v>METAS AÑO 2018 P.A.</v>
      </c>
      <c r="M24" s="127" t="s">
        <v>42</v>
      </c>
      <c r="N24" s="127"/>
      <c r="O24" s="124" t="str">
        <f>CONCATENATE("AVANCE METAS POA ",T11)</f>
        <v>AVANCE METAS POA 2018</v>
      </c>
      <c r="P24" s="124"/>
      <c r="Q24" s="124" t="str">
        <f>CONCATENATE("AVANCE METAS PA ",T11)</f>
        <v>AVANCE METAS PA 2018</v>
      </c>
      <c r="R24" s="124"/>
      <c r="S24" s="175" t="s">
        <v>26</v>
      </c>
      <c r="T24" s="177" t="s">
        <v>27</v>
      </c>
      <c r="U24" s="178" t="s">
        <v>28</v>
      </c>
      <c r="V24" s="178" t="s">
        <v>47</v>
      </c>
      <c r="W24" s="178" t="s">
        <v>48</v>
      </c>
      <c r="X24" s="179" t="s">
        <v>40</v>
      </c>
      <c r="Y24" s="173" t="s">
        <v>70</v>
      </c>
    </row>
    <row r="25" spans="1:25" ht="12.75" customHeight="1">
      <c r="A25" s="130"/>
      <c r="B25" s="127"/>
      <c r="C25" s="127"/>
      <c r="D25" s="127"/>
      <c r="E25" s="127"/>
      <c r="F25" s="127"/>
      <c r="G25" s="33"/>
      <c r="H25" s="127" t="s">
        <v>12</v>
      </c>
      <c r="I25" s="133"/>
      <c r="J25" s="134"/>
      <c r="K25" s="135"/>
      <c r="L25" s="138"/>
      <c r="M25" s="127"/>
      <c r="N25" s="127"/>
      <c r="O25" s="105" t="s">
        <v>25</v>
      </c>
      <c r="P25" s="125" t="s">
        <v>17</v>
      </c>
      <c r="Q25" s="126" t="s">
        <v>25</v>
      </c>
      <c r="R25" s="129" t="s">
        <v>17</v>
      </c>
      <c r="S25" s="176"/>
      <c r="T25" s="177"/>
      <c r="U25" s="178"/>
      <c r="V25" s="178"/>
      <c r="W25" s="178"/>
      <c r="X25" s="179"/>
      <c r="Y25" s="174"/>
    </row>
    <row r="26" spans="1:25" ht="56.25" customHeight="1">
      <c r="A26" s="130"/>
      <c r="B26" s="127"/>
      <c r="C26" s="127"/>
      <c r="D26" s="127"/>
      <c r="E26" s="127"/>
      <c r="F26" s="127"/>
      <c r="G26" s="33"/>
      <c r="H26" s="127"/>
      <c r="I26" s="133"/>
      <c r="J26" s="136"/>
      <c r="K26" s="137"/>
      <c r="L26" s="138"/>
      <c r="M26" s="127"/>
      <c r="N26" s="127"/>
      <c r="O26" s="105"/>
      <c r="P26" s="125"/>
      <c r="Q26" s="126"/>
      <c r="R26" s="129"/>
      <c r="S26" s="131"/>
      <c r="T26" s="177"/>
      <c r="U26" s="178"/>
      <c r="V26" s="178"/>
      <c r="W26" s="178"/>
      <c r="X26" s="179"/>
      <c r="Y26" s="174"/>
    </row>
    <row r="27" spans="1:25" ht="84" customHeight="1">
      <c r="A27" s="52">
        <v>1</v>
      </c>
      <c r="B27" s="112" t="s">
        <v>57</v>
      </c>
      <c r="C27" s="113"/>
      <c r="D27" s="113"/>
      <c r="E27" s="113"/>
      <c r="F27" s="113"/>
      <c r="G27" s="38"/>
      <c r="H27" s="26"/>
      <c r="I27" s="51" t="s">
        <v>62</v>
      </c>
      <c r="J27" s="103" t="s">
        <v>71</v>
      </c>
      <c r="K27" s="104"/>
      <c r="L27" s="53">
        <v>0.1</v>
      </c>
      <c r="M27" s="109" t="s">
        <v>72</v>
      </c>
      <c r="N27" s="110"/>
      <c r="O27" s="43">
        <v>0.02</v>
      </c>
      <c r="P27" s="43">
        <f>O27/L27</f>
        <v>0.19999999999999998</v>
      </c>
      <c r="Q27" s="79">
        <f>O27</f>
        <v>0.02</v>
      </c>
      <c r="R27" s="78">
        <f>Q27/L27</f>
        <v>0.19999999999999998</v>
      </c>
      <c r="S27" s="77">
        <v>569175957</v>
      </c>
      <c r="T27" s="72">
        <f>504175957+(28809780/2)+(23051840/2)+(15175460/2)+(23051840/2)+(23051840/2)</f>
        <v>560746337</v>
      </c>
      <c r="U27" s="75">
        <f>T27/S27</f>
        <v>0.9851897820061996</v>
      </c>
      <c r="V27" s="76">
        <f>27729979/2</f>
        <v>13864989.5</v>
      </c>
      <c r="W27" s="73">
        <f>V27/S27</f>
        <v>0.024359759630535483</v>
      </c>
      <c r="X27" s="74" t="s">
        <v>75</v>
      </c>
      <c r="Y27" s="71" t="s">
        <v>67</v>
      </c>
    </row>
    <row r="28" spans="1:25" ht="163.5" customHeight="1" thickBot="1">
      <c r="A28" s="55">
        <v>2</v>
      </c>
      <c r="B28" s="111" t="s">
        <v>58</v>
      </c>
      <c r="C28" s="111"/>
      <c r="D28" s="111"/>
      <c r="E28" s="111"/>
      <c r="F28" s="111"/>
      <c r="G28" s="56"/>
      <c r="H28" s="26"/>
      <c r="I28" s="51" t="s">
        <v>69</v>
      </c>
      <c r="J28" s="128" t="s">
        <v>63</v>
      </c>
      <c r="K28" s="128"/>
      <c r="L28" s="54">
        <v>0.5</v>
      </c>
      <c r="M28" s="102" t="s">
        <v>64</v>
      </c>
      <c r="N28" s="102"/>
      <c r="O28" s="67">
        <v>0.05</v>
      </c>
      <c r="P28" s="91">
        <f>O28/L28</f>
        <v>0.1</v>
      </c>
      <c r="Q28" s="92">
        <v>0.05</v>
      </c>
      <c r="R28" s="92">
        <f>Q28/L28</f>
        <v>0.1</v>
      </c>
      <c r="S28" s="93">
        <v>65000000</v>
      </c>
      <c r="T28" s="72">
        <f>(28809780/2)+(23051840/2)+(15175460/2)+(23051840/2)+(23051840/2)</f>
        <v>56570380</v>
      </c>
      <c r="U28" s="94">
        <f>T28/S28</f>
        <v>0.8703135384615385</v>
      </c>
      <c r="V28" s="76">
        <f>27729979/2</f>
        <v>13864989.5</v>
      </c>
      <c r="W28" s="95">
        <f>V28/S28</f>
        <v>0.21330753076923076</v>
      </c>
      <c r="X28" s="66" t="s">
        <v>73</v>
      </c>
      <c r="Y28" s="65" t="s">
        <v>68</v>
      </c>
    </row>
    <row r="29" spans="1:24" s="27" customFormat="1" ht="29.25" customHeight="1" thickBot="1">
      <c r="A29" s="114" t="s">
        <v>1</v>
      </c>
      <c r="B29" s="114"/>
      <c r="C29" s="114"/>
      <c r="D29" s="114"/>
      <c r="E29" s="114"/>
      <c r="F29" s="114"/>
      <c r="G29" s="114"/>
      <c r="H29" s="114"/>
      <c r="I29" s="114"/>
      <c r="J29" s="114"/>
      <c r="K29" s="114"/>
      <c r="L29" s="114"/>
      <c r="M29" s="114"/>
      <c r="N29" s="114"/>
      <c r="O29" s="114"/>
      <c r="P29" s="30">
        <f>AVERAGE(P27:P28)</f>
        <v>0.15</v>
      </c>
      <c r="Q29" s="96"/>
      <c r="R29" s="30">
        <f>AVERAGE(R27:R28)</f>
        <v>0.15</v>
      </c>
      <c r="S29" s="97">
        <f>SUM(S27:S28)</f>
        <v>634175957</v>
      </c>
      <c r="T29" s="98">
        <f>SUM(T27:T28)</f>
        <v>617316717</v>
      </c>
      <c r="U29" s="99">
        <f>T29/S29</f>
        <v>0.973415516917807</v>
      </c>
      <c r="V29" s="100">
        <f>SUM(V27:V28)</f>
        <v>27729979</v>
      </c>
      <c r="W29" s="101">
        <f>V29/S29</f>
        <v>0.04372600174118553</v>
      </c>
      <c r="X29" s="90"/>
    </row>
    <row r="30" spans="2:22" s="27" customFormat="1" ht="44.25" customHeight="1">
      <c r="B30" s="115" t="s">
        <v>38</v>
      </c>
      <c r="C30" s="116"/>
      <c r="D30" s="28">
        <v>0</v>
      </c>
      <c r="F30" s="29" t="s">
        <v>37</v>
      </c>
      <c r="G30" s="45">
        <v>42549</v>
      </c>
      <c r="H30" s="46"/>
      <c r="I30" s="44">
        <v>43080</v>
      </c>
      <c r="J30" s="47"/>
      <c r="K30" s="47"/>
      <c r="L30" s="47"/>
      <c r="M30" s="47"/>
      <c r="N30" s="67">
        <f>5/50</f>
        <v>0.1</v>
      </c>
      <c r="O30" s="36"/>
      <c r="Q30" s="31"/>
      <c r="R30" s="89"/>
      <c r="S30" s="123"/>
      <c r="T30" s="123"/>
      <c r="U30" s="32"/>
      <c r="V30" s="62"/>
    </row>
    <row r="31" spans="12:23" ht="21" customHeight="1">
      <c r="L31" s="47"/>
      <c r="M31" s="47"/>
      <c r="T31" s="11"/>
      <c r="U31" s="11"/>
      <c r="V31" s="68"/>
      <c r="W31" s="70"/>
    </row>
    <row r="32" spans="12:21" ht="12.75">
      <c r="L32" s="47"/>
      <c r="M32" s="47"/>
      <c r="T32" s="11"/>
      <c r="U32" s="11"/>
    </row>
    <row r="33" spans="1:24" s="13" customFormat="1" ht="21.75" customHeight="1">
      <c r="A33" s="39"/>
      <c r="B33" s="40"/>
      <c r="C33" s="106" t="s">
        <v>41</v>
      </c>
      <c r="D33" s="107"/>
      <c r="E33" s="107"/>
      <c r="F33" s="108"/>
      <c r="G33" s="122" t="s">
        <v>53</v>
      </c>
      <c r="H33" s="122"/>
      <c r="I33" s="122"/>
      <c r="J33" s="122"/>
      <c r="K33" s="12"/>
      <c r="L33" s="47"/>
      <c r="M33" s="47"/>
      <c r="N33" s="12"/>
      <c r="O33" s="12"/>
      <c r="P33" s="12"/>
      <c r="Q33" s="12"/>
      <c r="R33" s="12"/>
      <c r="S33" s="12"/>
      <c r="T33" s="12"/>
      <c r="U33" s="12"/>
      <c r="V33" s="64"/>
      <c r="W33" s="50"/>
      <c r="X33" s="12"/>
    </row>
    <row r="34" spans="1:24" s="13" customFormat="1" ht="29.25" customHeight="1">
      <c r="A34" s="117" t="s">
        <v>14</v>
      </c>
      <c r="B34" s="117"/>
      <c r="C34" s="121" t="s">
        <v>66</v>
      </c>
      <c r="D34" s="119"/>
      <c r="E34" s="119"/>
      <c r="F34" s="120"/>
      <c r="G34" s="41" t="s">
        <v>54</v>
      </c>
      <c r="H34" s="41"/>
      <c r="I34" s="121" t="str">
        <f>'[1]POA H.A.'!G24</f>
        <v>LUZ DEYANIRA GONZALEZ CASTILLO</v>
      </c>
      <c r="J34" s="120"/>
      <c r="K34" s="12"/>
      <c r="L34" s="12"/>
      <c r="M34" s="12"/>
      <c r="N34" s="12"/>
      <c r="O34" s="12"/>
      <c r="P34" s="12"/>
      <c r="Q34" s="12"/>
      <c r="R34" s="12"/>
      <c r="S34" s="12"/>
      <c r="T34" s="49"/>
      <c r="U34" s="12"/>
      <c r="V34" s="69"/>
      <c r="W34" s="12"/>
      <c r="X34" s="12"/>
    </row>
    <row r="35" spans="1:24" ht="29.25" customHeight="1">
      <c r="A35" s="107" t="s">
        <v>15</v>
      </c>
      <c r="B35" s="108"/>
      <c r="C35" s="121" t="s">
        <v>56</v>
      </c>
      <c r="D35" s="119"/>
      <c r="E35" s="119"/>
      <c r="F35" s="120"/>
      <c r="G35" s="41" t="s">
        <v>55</v>
      </c>
      <c r="H35" s="41"/>
      <c r="I35" s="121" t="str">
        <f>'[1]POA H.A.'!G25</f>
        <v>Subdirectora de Planeación y Sistemas de Información</v>
      </c>
      <c r="J35" s="120"/>
      <c r="K35" s="12"/>
      <c r="L35" s="12"/>
      <c r="M35" s="12"/>
      <c r="N35" s="12"/>
      <c r="O35" s="12"/>
      <c r="P35" s="12"/>
      <c r="Q35" s="12"/>
      <c r="R35" s="12"/>
      <c r="S35" s="12"/>
      <c r="T35" s="50"/>
      <c r="U35" s="12"/>
      <c r="V35" s="64"/>
      <c r="W35" s="12"/>
      <c r="X35" s="12"/>
    </row>
    <row r="36" spans="1:24" ht="29.25" customHeight="1">
      <c r="A36" s="117" t="s">
        <v>13</v>
      </c>
      <c r="B36" s="117"/>
      <c r="C36" s="106"/>
      <c r="D36" s="107"/>
      <c r="E36" s="107"/>
      <c r="F36" s="108"/>
      <c r="G36" s="41"/>
      <c r="H36" s="41"/>
      <c r="I36" s="121"/>
      <c r="J36" s="120"/>
      <c r="K36" s="12"/>
      <c r="L36" s="12"/>
      <c r="M36" s="12"/>
      <c r="N36" s="12"/>
      <c r="O36" s="12"/>
      <c r="P36" s="12"/>
      <c r="Q36" s="12"/>
      <c r="R36" s="12"/>
      <c r="S36" s="12"/>
      <c r="T36" s="12"/>
      <c r="U36" s="12"/>
      <c r="V36" s="64"/>
      <c r="W36" s="12"/>
      <c r="X36" s="12"/>
    </row>
    <row r="37" spans="1:24" ht="29.25" customHeight="1">
      <c r="A37" s="117" t="s">
        <v>16</v>
      </c>
      <c r="B37" s="117"/>
      <c r="C37" s="118">
        <v>43200</v>
      </c>
      <c r="D37" s="119"/>
      <c r="E37" s="119"/>
      <c r="F37" s="120"/>
      <c r="G37" s="42">
        <v>42550</v>
      </c>
      <c r="H37" s="41"/>
      <c r="I37" s="118">
        <f>C37</f>
        <v>43200</v>
      </c>
      <c r="J37" s="120"/>
      <c r="K37" s="12"/>
      <c r="L37" s="12"/>
      <c r="M37" s="12"/>
      <c r="N37" s="12"/>
      <c r="O37" s="12"/>
      <c r="P37" s="12"/>
      <c r="Q37" s="12"/>
      <c r="R37" s="12"/>
      <c r="S37" s="12"/>
      <c r="T37" s="12"/>
      <c r="U37" s="12"/>
      <c r="V37" s="64"/>
      <c r="W37" s="12"/>
      <c r="X37" s="12"/>
    </row>
    <row r="46" ht="12.75">
      <c r="J46" s="1">
        <v>3</v>
      </c>
    </row>
    <row r="50" ht="12.75">
      <c r="M50" s="34"/>
    </row>
  </sheetData>
  <sheetProtection/>
  <mergeCells count="68">
    <mergeCell ref="V24:V26"/>
    <mergeCell ref="W24:W26"/>
    <mergeCell ref="S11:S13"/>
    <mergeCell ref="T11:T13"/>
    <mergeCell ref="D3:T4"/>
    <mergeCell ref="U3:W3"/>
    <mergeCell ref="U4:W4"/>
    <mergeCell ref="A5:X5"/>
    <mergeCell ref="O11:R11"/>
    <mergeCell ref="A1:C4"/>
    <mergeCell ref="Y24:Y26"/>
    <mergeCell ref="S24:S26"/>
    <mergeCell ref="T24:T26"/>
    <mergeCell ref="U24:U26"/>
    <mergeCell ref="X24:X26"/>
    <mergeCell ref="A12:C14"/>
    <mergeCell ref="D12:I14"/>
    <mergeCell ref="O14:X14"/>
    <mergeCell ref="A15:C17"/>
    <mergeCell ref="D15:I17"/>
    <mergeCell ref="D1:T2"/>
    <mergeCell ref="A11:C11"/>
    <mergeCell ref="D11:I11"/>
    <mergeCell ref="M11:N13"/>
    <mergeCell ref="U1:X1"/>
    <mergeCell ref="U2:X2"/>
    <mergeCell ref="A18:C20"/>
    <mergeCell ref="D18:I20"/>
    <mergeCell ref="A21:C23"/>
    <mergeCell ref="D21:I23"/>
    <mergeCell ref="O23:P23"/>
    <mergeCell ref="Q23:R23"/>
    <mergeCell ref="O24:P24"/>
    <mergeCell ref="R25:R26"/>
    <mergeCell ref="A24:A26"/>
    <mergeCell ref="B24:F26"/>
    <mergeCell ref="I24:I26"/>
    <mergeCell ref="J24:K26"/>
    <mergeCell ref="L24:L26"/>
    <mergeCell ref="M24:N26"/>
    <mergeCell ref="G33:J33"/>
    <mergeCell ref="A36:B36"/>
    <mergeCell ref="A34:B34"/>
    <mergeCell ref="I35:J35"/>
    <mergeCell ref="S30:T30"/>
    <mergeCell ref="Q24:R24"/>
    <mergeCell ref="P25:P26"/>
    <mergeCell ref="Q25:Q26"/>
    <mergeCell ref="H25:H26"/>
    <mergeCell ref="J28:K28"/>
    <mergeCell ref="A37:B37"/>
    <mergeCell ref="C37:F37"/>
    <mergeCell ref="I37:J37"/>
    <mergeCell ref="C34:F34"/>
    <mergeCell ref="I34:J34"/>
    <mergeCell ref="A35:B35"/>
    <mergeCell ref="C35:F35"/>
    <mergeCell ref="I36:J36"/>
    <mergeCell ref="M28:N28"/>
    <mergeCell ref="J27:K27"/>
    <mergeCell ref="O25:O26"/>
    <mergeCell ref="C36:F36"/>
    <mergeCell ref="M27:N27"/>
    <mergeCell ref="C33:F33"/>
    <mergeCell ref="B28:F28"/>
    <mergeCell ref="B27:F27"/>
    <mergeCell ref="A29:O29"/>
    <mergeCell ref="B30:C30"/>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2016-03-31T20:03:43Z</cp:lastPrinted>
  <dcterms:created xsi:type="dcterms:W3CDTF">2009-04-01T16:45:05Z</dcterms:created>
  <dcterms:modified xsi:type="dcterms:W3CDTF">2018-04-12T20:00:59Z</dcterms:modified>
  <cp:category/>
  <cp:version/>
  <cp:contentType/>
  <cp:contentStatus/>
</cp:coreProperties>
</file>