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POA-1" sheetId="1" r:id="rId1"/>
  </sheets>
  <externalReferences>
    <externalReference r:id="rId4"/>
    <externalReference r:id="rId5"/>
    <externalReference r:id="rId6"/>
  </externalReferences>
  <definedNames>
    <definedName name="_xlnm.Print_Area" localSheetId="0">'POA-1'!$A$1:$Y$38</definedName>
  </definedNames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<sst xmlns="http://schemas.openxmlformats.org/spreadsheetml/2006/main" count="96" uniqueCount="85">
  <si>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</si>
  <si>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</si>
  <si>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</si>
  <si>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</si>
  <si>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</si>
  <si>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</si>
  <si>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</si>
  <si>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</si>
  <si>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</si>
  <si>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</si>
  <si>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</si>
  <si>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</si>
  <si>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</si>
  <si>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</si>
  <si>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</si>
  <si>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</si>
  <si>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</si>
  <si>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</si>
  <si>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</si>
  <si>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</si>
  <si>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</si>
  <si>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</si>
  <si>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</si>
  <si>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</si>
  <si>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</si>
  <si>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</si>
  <si>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</si>
  <si>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</si>
  <si>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</si>
  <si>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</si>
  <si>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</si>
  <si>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</si>
  <si>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</si>
  <si>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</si>
  <si>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</si>
  <si>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</si>
  <si>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</si>
  <si>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</si>
  <si>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</si>
  <si>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</si>
  <si>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</si>
  <si>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</si>
  <si>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</si>
  <si>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</si>
  <si>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</si>
  <si>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</si>
  <si>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</si>
  <si>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VALOR PAGADO ($)
ACTIVIDAD</t>
  </si>
  <si>
    <t>% DE EJECUCIÓN
SOBRE PAGOS</t>
  </si>
  <si>
    <t>AÑO:</t>
  </si>
  <si>
    <t>X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</si>
  <si>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</si>
  <si>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</si>
  <si>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</si>
  <si>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</si>
  <si>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</si>
  <si>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t>Subdirector de Ecosistemas y Gestión Ambiental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</si>
  <si>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</si>
  <si>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JAIRO IGNACIO GARCIA RODRIGUEZ</t>
  </si>
  <si>
    <t>520 904 05 01 07 90</t>
  </si>
  <si>
    <t>marzo</t>
  </si>
  <si>
    <t>JUNIO</t>
  </si>
  <si>
    <t>NOVIEMBRE</t>
  </si>
  <si>
    <t>Versión 0</t>
  </si>
  <si>
    <t>% de  la información  de los tramites relacionados con el Recurso Hidrico ingresado/% programado a ingresar</t>
  </si>
  <si>
    <t>Ingresar la información de los tramites relacionados con recurso hídrico  al SIRH de los expedientes activos</t>
  </si>
  <si>
    <t>expedientes base</t>
  </si>
  <si>
    <t>total mes cargado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</si>
  <si>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</si>
  <si>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</si>
  <si>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</si>
  <si>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</si>
  <si>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</si>
  <si>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</si>
  <si>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</si>
  <si>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</si>
  <si>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</si>
  <si>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</si>
  <si>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</si>
  <si>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LINEA BASE años anteriores 2017</t>
  </si>
  <si>
    <t>linea BASE año 2018</t>
  </si>
  <si>
    <t>LINEA BASE TOTAL</t>
  </si>
  <si>
    <t>Se puede evidenciar en el siguiente link:
http://201.245.195.222:8230/Sirh/faces/dashBoard.jspx 
y en la Carpeta del contrato 
CPS 2018 028</t>
  </si>
  <si>
    <t>MARZO</t>
  </si>
  <si>
    <t xml:space="preserve">Se ingresaron 67 tramites de concesión de aguas en la plataforma SIRH: OOPV-00033-16, OOPV-00008-14, OOPV-00003-15, OOPV-00006-14, OOPV-00019-15, OOPV-00017-15, OOPV-00002-12, OOPV-00023-15, OOPV-00005-15, OOPV-00019-12, OOPV-00018-12, OOPV-00016-12, OOPV-00010-12, OOPV-00012-13, OOPV-00005-13, OOPV-00013-12, OOPV-00005-16, OOPV-00019-10, OOPV-00031-09, OOPV-00012-12, OOPV-00009-11, OOPV-00004-13, OOPV-00006-16, OOPV-00011-17, OOPV-00021-15, OOCA-00235-15, OOCA-00191-15, OOCA-00158-15, OOCA-00165-16, OOCA-00014-16, OOCA-00157-13, OOCA-00124-16, OOCA-00211-15, OOCA-00008-17, OOCA-00127-15, OOCA-00058-14, OOCA-00115-15, OOCA-00066-14, CAPP-00008-16, OOCA-00017-16, OOCA-00032-15, OOCA-00038-14, OOCA-00046-08, OOCA-00065-17, OOCA-00115-12, OOCA-00248-16, OOPV-00005-12, OOCA-00330-98, OOCA-00117-17, OOCA-00141-17, OOCA-00113-17, OOCA-00293-10, OOCA-00022-10, OOCA-00218-15, OOCA-00179-13, OOCA-00059-14, CAPP-00001-16, OOCA-00140-13, OOCA-00045-13, OOCA-00070-14, OOCA-00158-16, OOCA-00086-15, OOCA-00115-14, OOCA-00010-11, OOCA-00040-13, OOCA-00068-13, OOCA-00100-13
Para un total de 140 tramites ingresados durante el año 2018
Se suscrito contrato de prestacion de servicios 
CPS 2018 028: JENIFFER CONSTANZA BAUTISTA BUITRAGO con el fin de apoyar el cargue de información.
                                                              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</si>
</sst>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[$-240A]dddd\,\ dd&quot; de &quot;mmmm&quot; de &quot;yyyy"/>
    <numFmt numFmtId="184" formatCode="[$-240A]h:mm:ss\ AM/PM"/>
    <numFmt numFmtId="185" formatCode="0.0%"/>
    <numFmt numFmtId="186" formatCode="_ * #,##0.0_ ;_ * \-#,##0.0_ ;_ * &quot;-&quot;??_ ;_ @_ "/>
    <numFmt numFmtId="187" formatCode="_ * #,##0_ ;_ * \-#,##0_ ;_ * &quot;-&quot;??_ ;_ @_ "/>
    <numFmt numFmtId="188" formatCode="[$-240A]hh:mm:ss\ AM/PM"/>
    <numFmt numFmtId="189" formatCode="0.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0000000000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>
        <color indexed="63"/>
      </top>
      <bottom style="thin">
        <color rgb="FF000000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63" applyNumberFormat="1" applyFont="1" applyBorder="1" applyAlignment="1" applyProtection="1">
      <alignment vertical="center"/>
      <protection locked="0"/>
    </xf>
    <xf numFmtId="49" fontId="20" fillId="0" borderId="0" xfId="6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63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justify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181" fontId="19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17" xfId="63" applyNumberFormat="1" applyFont="1" applyFill="1" applyBorder="1" applyAlignment="1" applyProtection="1">
      <alignment horizontal="center" vertical="center"/>
      <protection/>
    </xf>
    <xf numFmtId="9" fontId="0" fillId="0" borderId="0" xfId="63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9" fontId="0" fillId="0" borderId="19" xfId="64" applyNumberFormat="1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18" xfId="0" applyNumberFormat="1" applyFont="1" applyBorder="1" applyAlignment="1" applyProtection="1">
      <alignment vertical="top" wrapText="1"/>
      <protection/>
    </xf>
    <xf numFmtId="14" fontId="0" fillId="0" borderId="20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3" fontId="19" fillId="24" borderId="0" xfId="0" applyNumberFormat="1" applyFont="1" applyFill="1" applyBorder="1" applyAlignment="1" applyProtection="1">
      <alignment horizontal="right" vertical="center"/>
      <protection/>
    </xf>
    <xf numFmtId="0" fontId="19" fillId="16" borderId="21" xfId="0" applyFont="1" applyFill="1" applyBorder="1" applyAlignment="1" applyProtection="1">
      <alignment horizontal="center" vertical="center"/>
      <protection/>
    </xf>
    <xf numFmtId="181" fontId="19" fillId="0" borderId="15" xfId="64" applyNumberFormat="1" applyFont="1" applyFill="1" applyBorder="1" applyAlignment="1" applyProtection="1">
      <alignment horizontal="left" vertical="center" wrapText="1"/>
      <protection/>
    </xf>
    <xf numFmtId="9" fontId="19" fillId="0" borderId="22" xfId="70" applyFont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vertical="center" wrapText="1"/>
    </xf>
    <xf numFmtId="0" fontId="38" fillId="0" borderId="0" xfId="0" applyFont="1" applyAlignment="1" applyProtection="1">
      <alignment vertical="center"/>
      <protection locked="0"/>
    </xf>
    <xf numFmtId="49" fontId="38" fillId="0" borderId="0" xfId="63" applyNumberFormat="1" applyFont="1" applyAlignment="1" applyProtection="1">
      <alignment vertical="center"/>
      <protection locked="0"/>
    </xf>
    <xf numFmtId="49" fontId="39" fillId="0" borderId="0" xfId="63" applyNumberFormat="1" applyFon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63" applyNumberFormat="1" applyFont="1" applyAlignment="1" applyProtection="1">
      <alignment horizontal="center" vertical="center"/>
      <protection locked="0"/>
    </xf>
    <xf numFmtId="0" fontId="38" fillId="0" borderId="0" xfId="61" applyNumberFormat="1" applyFont="1" applyAlignment="1" applyProtection="1">
      <alignment horizontal="left" vertical="center"/>
      <protection locked="0"/>
    </xf>
    <xf numFmtId="2" fontId="0" fillId="0" borderId="0" xfId="63" applyNumberFormat="1" applyFont="1" applyAlignment="1" applyProtection="1">
      <alignment vertical="center"/>
      <protection locked="0"/>
    </xf>
    <xf numFmtId="49" fontId="40" fillId="0" borderId="0" xfId="63" applyNumberFormat="1" applyFont="1" applyAlignment="1" applyProtection="1">
      <alignment vertical="center"/>
      <protection locked="0"/>
    </xf>
    <xf numFmtId="49" fontId="40" fillId="0" borderId="0" xfId="63" applyNumberFormat="1" applyFont="1" applyAlignment="1" applyProtection="1">
      <alignment horizontal="center" vertical="center"/>
      <protection locked="0"/>
    </xf>
    <xf numFmtId="9" fontId="40" fillId="0" borderId="0" xfId="71" applyFont="1" applyAlignment="1" applyProtection="1">
      <alignment horizontal="center" vertical="center"/>
      <protection locked="0"/>
    </xf>
    <xf numFmtId="2" fontId="40" fillId="0" borderId="0" xfId="63" applyNumberFormat="1" applyFont="1" applyAlignment="1" applyProtection="1">
      <alignment horizontal="center" vertical="center"/>
      <protection locked="0"/>
    </xf>
    <xf numFmtId="2" fontId="40" fillId="0" borderId="0" xfId="63" applyNumberFormat="1" applyFont="1" applyFill="1" applyAlignment="1" applyProtection="1">
      <alignment horizontal="center" vertical="center"/>
      <protection locked="0"/>
    </xf>
    <xf numFmtId="185" fontId="41" fillId="0" borderId="0" xfId="71" applyNumberFormat="1" applyFont="1" applyBorder="1" applyAlignment="1" applyProtection="1">
      <alignment horizontal="center" vertical="center"/>
      <protection locked="0"/>
    </xf>
    <xf numFmtId="3" fontId="38" fillId="0" borderId="0" xfId="0" applyNumberFormat="1" applyFont="1" applyFill="1" applyBorder="1" applyAlignment="1">
      <alignment horizontal="justify" vertical="center" wrapText="1"/>
    </xf>
    <xf numFmtId="2" fontId="41" fillId="0" borderId="0" xfId="63" applyNumberFormat="1" applyFont="1" applyAlignment="1" applyProtection="1">
      <alignment horizontal="center" vertical="center"/>
      <protection locked="0"/>
    </xf>
    <xf numFmtId="49" fontId="38" fillId="0" borderId="0" xfId="63" applyNumberFormat="1" applyFont="1" applyAlignment="1" applyProtection="1">
      <alignment horizontal="center" vertical="center"/>
      <protection locked="0"/>
    </xf>
    <xf numFmtId="2" fontId="38" fillId="0" borderId="0" xfId="63" applyNumberFormat="1" applyFont="1" applyAlignment="1" applyProtection="1">
      <alignment horizontal="center" vertical="center"/>
      <protection locked="0"/>
    </xf>
    <xf numFmtId="0" fontId="40" fillId="0" borderId="0" xfId="63" applyNumberFormat="1" applyFont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vertical="center"/>
      <protection locked="0"/>
    </xf>
    <xf numFmtId="0" fontId="27" fillId="0" borderId="10" xfId="0" applyFont="1" applyBorder="1" applyAlignment="1">
      <alignment vertical="center" wrapText="1"/>
    </xf>
    <xf numFmtId="0" fontId="28" fillId="0" borderId="10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left" vertical="center"/>
      <protection locked="0"/>
    </xf>
    <xf numFmtId="1" fontId="19" fillId="0" borderId="23" xfId="63" applyNumberFormat="1" applyFont="1" applyBorder="1" applyAlignment="1" applyProtection="1">
      <alignment horizontal="right" vertical="center"/>
      <protection/>
    </xf>
    <xf numFmtId="1" fontId="19" fillId="0" borderId="24" xfId="63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42" fillId="0" borderId="10" xfId="63" applyNumberFormat="1" applyFont="1" applyBorder="1" applyAlignment="1" applyProtection="1">
      <alignment horizontal="center" vertical="center" wrapText="1"/>
      <protection/>
    </xf>
    <xf numFmtId="0" fontId="19" fillId="16" borderId="25" xfId="0" applyFont="1" applyFill="1" applyBorder="1" applyAlignment="1" applyProtection="1">
      <alignment horizontal="left" vertical="center" wrapText="1"/>
      <protection/>
    </xf>
    <xf numFmtId="0" fontId="19" fillId="16" borderId="26" xfId="0" applyFont="1" applyFill="1" applyBorder="1" applyAlignment="1" applyProtection="1">
      <alignment horizontal="left" vertical="center" wrapText="1"/>
      <protection/>
    </xf>
    <xf numFmtId="0" fontId="19" fillId="16" borderId="27" xfId="0" applyFont="1" applyFill="1" applyBorder="1" applyAlignment="1" applyProtection="1">
      <alignment horizontal="left" vertical="center" wrapText="1"/>
      <protection/>
    </xf>
    <xf numFmtId="0" fontId="19" fillId="16" borderId="28" xfId="0" applyFont="1" applyFill="1" applyBorder="1" applyAlignment="1" applyProtection="1">
      <alignment horizontal="left" vertical="center" wrapText="1"/>
      <protection/>
    </xf>
    <xf numFmtId="0" fontId="19" fillId="16" borderId="0" xfId="0" applyFont="1" applyFill="1" applyBorder="1" applyAlignment="1" applyProtection="1">
      <alignment horizontal="left" vertical="center" wrapText="1"/>
      <protection/>
    </xf>
    <xf numFmtId="0" fontId="19" fillId="16" borderId="29" xfId="0" applyFont="1" applyFill="1" applyBorder="1" applyAlignment="1" applyProtection="1">
      <alignment horizontal="left" vertical="center" wrapText="1"/>
      <protection/>
    </xf>
    <xf numFmtId="0" fontId="19" fillId="16" borderId="30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justify" vertical="center" wrapText="1"/>
      <protection/>
    </xf>
    <xf numFmtId="0" fontId="0" fillId="0" borderId="26" xfId="0" applyFont="1" applyFill="1" applyBorder="1" applyAlignment="1" applyProtection="1">
      <alignment horizontal="justify" vertical="center" wrapText="1"/>
      <protection/>
    </xf>
    <xf numFmtId="0" fontId="0" fillId="0" borderId="27" xfId="0" applyFont="1" applyFill="1" applyBorder="1" applyAlignment="1" applyProtection="1">
      <alignment horizontal="justify" vertical="center" wrapText="1"/>
      <protection/>
    </xf>
    <xf numFmtId="0" fontId="0" fillId="0" borderId="32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29" xfId="0" applyFont="1" applyFill="1" applyBorder="1" applyAlignment="1" applyProtection="1">
      <alignment horizontal="justify" vertical="center" wrapText="1"/>
      <protection/>
    </xf>
    <xf numFmtId="0" fontId="0" fillId="0" borderId="33" xfId="0" applyFont="1" applyFill="1" applyBorder="1" applyAlignment="1" applyProtection="1">
      <alignment horizontal="justify" vertical="center" wrapText="1"/>
      <protection/>
    </xf>
    <xf numFmtId="0" fontId="0" fillId="0" borderId="34" xfId="0" applyFont="1" applyFill="1" applyBorder="1" applyAlignment="1" applyProtection="1">
      <alignment horizontal="justify" vertical="center" wrapText="1"/>
      <protection/>
    </xf>
    <xf numFmtId="0" fontId="0" fillId="0" borderId="35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Border="1" applyAlignment="1" applyProtection="1">
      <alignment horizontal="right" vertical="center"/>
      <protection/>
    </xf>
    <xf numFmtId="49" fontId="39" fillId="0" borderId="0" xfId="63" applyNumberFormat="1" applyFont="1" applyFill="1" applyBorder="1" applyAlignment="1" applyProtection="1">
      <alignment horizontal="center" vertical="center"/>
      <protection locked="0"/>
    </xf>
    <xf numFmtId="1" fontId="0" fillId="0" borderId="31" xfId="0" applyNumberFormat="1" applyFont="1" applyFill="1" applyBorder="1" applyAlignment="1" applyProtection="1">
      <alignment horizontal="justify" vertical="center" wrapText="1"/>
      <protection/>
    </xf>
    <xf numFmtId="1" fontId="0" fillId="0" borderId="26" xfId="0" applyNumberFormat="1" applyFont="1" applyFill="1" applyBorder="1" applyAlignment="1" applyProtection="1">
      <alignment horizontal="justify" vertical="center" wrapText="1"/>
      <protection/>
    </xf>
    <xf numFmtId="1" fontId="0" fillId="0" borderId="27" xfId="0" applyNumberFormat="1" applyFont="1" applyFill="1" applyBorder="1" applyAlignment="1" applyProtection="1">
      <alignment horizontal="justify" vertical="center" wrapText="1"/>
      <protection/>
    </xf>
    <xf numFmtId="1" fontId="0" fillId="0" borderId="32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29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14" fontId="21" fillId="0" borderId="18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49" fontId="19" fillId="0" borderId="10" xfId="63" applyNumberFormat="1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19" fillId="0" borderId="31" xfId="0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19" fillId="0" borderId="33" xfId="0" applyFont="1" applyBorder="1" applyAlignment="1" applyProtection="1">
      <alignment horizontal="center" vertical="center"/>
      <protection/>
    </xf>
    <xf numFmtId="0" fontId="19" fillId="0" borderId="35" xfId="0" applyFont="1" applyBorder="1" applyAlignment="1" applyProtection="1">
      <alignment horizontal="center" vertical="center"/>
      <protection/>
    </xf>
    <xf numFmtId="1" fontId="0" fillId="0" borderId="33" xfId="0" applyNumberFormat="1" applyFont="1" applyFill="1" applyBorder="1" applyAlignment="1" applyProtection="1">
      <alignment horizontal="justify" vertical="center" wrapText="1"/>
      <protection/>
    </xf>
    <xf numFmtId="1" fontId="0" fillId="0" borderId="34" xfId="0" applyNumberFormat="1" applyFont="1" applyFill="1" applyBorder="1" applyAlignment="1" applyProtection="1">
      <alignment horizontal="justify" vertical="center" wrapText="1"/>
      <protection/>
    </xf>
    <xf numFmtId="1" fontId="0" fillId="0" borderId="35" xfId="0" applyNumberFormat="1" applyFont="1" applyFill="1" applyBorder="1" applyAlignment="1" applyProtection="1">
      <alignment horizontal="justify" vertical="center" wrapText="1"/>
      <protection/>
    </xf>
    <xf numFmtId="49" fontId="0" fillId="0" borderId="0" xfId="63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9" fontId="20" fillId="0" borderId="0" xfId="63" applyNumberFormat="1" applyFont="1" applyFill="1" applyBorder="1" applyAlignment="1" applyProtection="1">
      <alignment horizontal="center" vertical="center"/>
      <protection locked="0"/>
    </xf>
    <xf numFmtId="0" fontId="19" fillId="16" borderId="37" xfId="0" applyFont="1" applyFill="1" applyBorder="1" applyAlignment="1" applyProtection="1">
      <alignment horizontal="left" vertical="center" wrapText="1"/>
      <protection/>
    </xf>
    <xf numFmtId="0" fontId="19" fillId="16" borderId="38" xfId="0" applyFont="1" applyFill="1" applyBorder="1" applyAlignment="1" applyProtection="1">
      <alignment horizontal="left" vertical="center" wrapText="1"/>
      <protection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25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36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49" fontId="19" fillId="0" borderId="10" xfId="63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21" fillId="0" borderId="20" xfId="0" applyFont="1" applyBorder="1" applyAlignment="1">
      <alignment horizontal="center" vertical="center"/>
    </xf>
    <xf numFmtId="49" fontId="23" fillId="0" borderId="10" xfId="63" applyNumberFormat="1" applyFont="1" applyBorder="1" applyAlignment="1" applyProtection="1">
      <alignment horizontal="center" vertical="center" wrapText="1"/>
      <protection locked="0"/>
    </xf>
    <xf numFmtId="0" fontId="0" fillId="0" borderId="10" xfId="63" applyNumberFormat="1" applyFont="1" applyFill="1" applyBorder="1" applyAlignment="1" applyProtection="1">
      <alignment horizontal="center" vertical="center"/>
      <protection locked="0"/>
    </xf>
    <xf numFmtId="9" fontId="27" fillId="0" borderId="31" xfId="70" applyNumberFormat="1" applyFont="1" applyFill="1" applyBorder="1" applyAlignment="1" applyProtection="1">
      <alignment horizontal="center" vertical="center" wrapText="1"/>
      <protection/>
    </xf>
    <xf numFmtId="9" fontId="27" fillId="0" borderId="27" xfId="70" applyNumberFormat="1" applyFont="1" applyFill="1" applyBorder="1" applyAlignment="1" applyProtection="1">
      <alignment horizontal="center" vertical="center" wrapText="1"/>
      <protection/>
    </xf>
    <xf numFmtId="9" fontId="27" fillId="0" borderId="33" xfId="70" applyNumberFormat="1" applyFont="1" applyFill="1" applyBorder="1" applyAlignment="1" applyProtection="1">
      <alignment horizontal="center" vertical="center" wrapText="1"/>
      <protection/>
    </xf>
    <xf numFmtId="9" fontId="27" fillId="0" borderId="35" xfId="70" applyNumberFormat="1" applyFont="1" applyFill="1" applyBorder="1" applyAlignment="1" applyProtection="1">
      <alignment horizontal="center" vertical="center" wrapText="1"/>
      <protection/>
    </xf>
    <xf numFmtId="9" fontId="27" fillId="0" borderId="13" xfId="0" applyNumberFormat="1" applyFont="1" applyFill="1" applyBorder="1" applyAlignment="1" applyProtection="1">
      <alignment horizontal="center" vertical="center" wrapText="1"/>
      <protection/>
    </xf>
    <xf numFmtId="9" fontId="27" fillId="0" borderId="22" xfId="0" applyNumberFormat="1" applyFont="1" applyFill="1" applyBorder="1" applyAlignment="1" applyProtection="1">
      <alignment horizontal="center" vertical="center" wrapText="1"/>
      <protection/>
    </xf>
    <xf numFmtId="9" fontId="27" fillId="0" borderId="13" xfId="70" applyFont="1" applyBorder="1" applyAlignment="1" applyProtection="1">
      <alignment horizontal="center" vertical="center" wrapText="1"/>
      <protection/>
    </xf>
    <xf numFmtId="9" fontId="27" fillId="0" borderId="22" xfId="70" applyFont="1" applyBorder="1" applyAlignment="1" applyProtection="1">
      <alignment horizontal="center" vertical="center" wrapText="1"/>
      <protection/>
    </xf>
    <xf numFmtId="187" fontId="27" fillId="0" borderId="13" xfId="64" applyNumberFormat="1" applyFont="1" applyFill="1" applyBorder="1" applyAlignment="1">
      <alignment horizontal="center" vertical="center" wrapText="1"/>
    </xf>
    <xf numFmtId="187" fontId="27" fillId="0" borderId="22" xfId="64" applyNumberFormat="1" applyFont="1" applyFill="1" applyBorder="1" applyAlignment="1">
      <alignment horizontal="center" vertical="center" wrapText="1"/>
    </xf>
    <xf numFmtId="9" fontId="27" fillId="0" borderId="13" xfId="63" applyNumberFormat="1" applyFont="1" applyBorder="1" applyAlignment="1" applyProtection="1">
      <alignment horizontal="center" vertical="center" wrapText="1"/>
      <protection/>
    </xf>
    <xf numFmtId="9" fontId="27" fillId="0" borderId="22" xfId="63" applyNumberFormat="1" applyFont="1" applyBorder="1" applyAlignment="1" applyProtection="1">
      <alignment horizontal="center" vertical="center" wrapText="1"/>
      <protection/>
    </xf>
    <xf numFmtId="181" fontId="27" fillId="0" borderId="13" xfId="64" applyNumberFormat="1" applyFont="1" applyFill="1" applyBorder="1" applyAlignment="1">
      <alignment horizontal="center" vertical="center" wrapText="1"/>
    </xf>
    <xf numFmtId="181" fontId="27" fillId="0" borderId="22" xfId="64" applyNumberFormat="1" applyFont="1" applyFill="1" applyBorder="1" applyAlignment="1">
      <alignment horizontal="center" vertical="center" wrapText="1"/>
    </xf>
    <xf numFmtId="49" fontId="27" fillId="24" borderId="13" xfId="63" applyNumberFormat="1" applyFont="1" applyFill="1" applyBorder="1" applyAlignment="1" applyProtection="1">
      <alignment horizontal="justify" vertical="top" wrapText="1"/>
      <protection locked="0"/>
    </xf>
    <xf numFmtId="49" fontId="27" fillId="24" borderId="22" xfId="63" applyNumberFormat="1" applyFont="1" applyFill="1" applyBorder="1" applyAlignment="1" applyProtection="1">
      <alignment horizontal="justify" vertical="top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27" fillId="0" borderId="31" xfId="0" applyFont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center" vertical="center" wrapText="1"/>
      <protection/>
    </xf>
    <xf numFmtId="0" fontId="27" fillId="0" borderId="27" xfId="0" applyFont="1" applyBorder="1" applyAlignment="1" applyProtection="1">
      <alignment horizontal="center" vertical="center" wrapText="1"/>
      <protection/>
    </xf>
    <xf numFmtId="0" fontId="27" fillId="0" borderId="33" xfId="0" applyFont="1" applyBorder="1" applyAlignment="1" applyProtection="1">
      <alignment horizontal="center" vertical="center" wrapText="1"/>
      <protection/>
    </xf>
    <xf numFmtId="0" fontId="27" fillId="0" borderId="34" xfId="0" applyFont="1" applyBorder="1" applyAlignment="1" applyProtection="1">
      <alignment horizontal="center" vertical="center" wrapText="1"/>
      <protection/>
    </xf>
    <xf numFmtId="0" fontId="27" fillId="0" borderId="35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27" fillId="0" borderId="22" xfId="0" applyFont="1" applyBorder="1" applyAlignment="1" applyProtection="1">
      <alignment horizontal="center" vertical="center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185" fontId="27" fillId="0" borderId="22" xfId="70" applyNumberFormat="1" applyFont="1" applyBorder="1" applyAlignment="1" applyProtection="1">
      <alignment horizontal="center" vertical="center" wrapText="1"/>
      <protection locked="0"/>
    </xf>
    <xf numFmtId="185" fontId="27" fillId="0" borderId="36" xfId="70" applyNumberFormat="1" applyFont="1" applyBorder="1" applyAlignment="1" applyProtection="1">
      <alignment horizontal="center" vertical="center" wrapText="1"/>
      <protection locked="0"/>
    </xf>
    <xf numFmtId="9" fontId="27" fillId="0" borderId="36" xfId="70" applyFont="1" applyBorder="1" applyAlignment="1" applyProtection="1">
      <alignment horizontal="center" vertical="center" wrapText="1"/>
      <protection locked="0"/>
    </xf>
    <xf numFmtId="9" fontId="27" fillId="0" borderId="22" xfId="70" applyFont="1" applyBorder="1" applyAlignment="1" applyProtection="1">
      <alignment horizontal="center" vertical="center" wrapText="1"/>
      <protection locked="0"/>
    </xf>
    <xf numFmtId="2" fontId="27" fillId="0" borderId="13" xfId="70" applyNumberFormat="1" applyFont="1" applyBorder="1" applyAlignment="1" applyProtection="1">
      <alignment horizontal="center" vertical="center" wrapText="1"/>
      <protection locked="0"/>
    </xf>
    <xf numFmtId="2" fontId="27" fillId="0" borderId="22" xfId="70" applyNumberFormat="1" applyFont="1" applyBorder="1" applyAlignment="1" applyProtection="1">
      <alignment horizontal="center" vertical="center" wrapText="1"/>
      <protection locked="0"/>
    </xf>
  </cellXfs>
  <cellStyles count="6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Millares_FORMATO POA" xfId="63"/>
    <cellStyle name="Millares_Libro2" xfId="64"/>
    <cellStyle name="Currency" xfId="65"/>
    <cellStyle name="Currency [0]" xfId="66"/>
    <cellStyle name="Neutral" xfId="67"/>
    <cellStyle name="Normal 2" xfId="68"/>
    <cellStyle name="Notas" xfId="69"/>
    <cellStyle name="Percent" xfId="70"/>
    <cellStyle name="Porcentaje 2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3</xdr:col>
      <xdr:colOff>57150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4287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SEGUN%20PA%202016-2019\PLANES%20OPERATIVOS%202016\7.%20GESTION%20INTEGRAL%20DEL%20RECURSO%20HIDRICO\7.7%20IMPLEMENTACION%20SIRH\FEV-16%20Gestion%20int.%20Residuos%20soli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SEGUN%20PA%202016-2019\PLANES%20OPERATIVOS%202016\7.%20GESTION%20INTEGRAL%20DEL%20RECURSO%20HIDRICO\7.7%20IMPLEMENTACION%20SIRH\FEV-16%20PORH%20Cuenca%20alta%20y%20media%20del%20R&#237;o%20Chicamoch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SEGUN%20PA%202016-2019\PLANES%20OPERATIVOS%202016\7.%20GESTION%20INTEGRAL%20DEL%20RECURSO%20HIDRICO\7.7%20IMPLEMENTACION%20SIRH\FEV-16%20Implementacion%20SI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6">
          <cell r="D6" t="str">
            <v>GESTIÓN INTEGRADA DEL RECURSO HÍDRICO</v>
          </cell>
        </row>
        <row r="7">
          <cell r="D7" t="str">
            <v>Manejo Integral del Recurso Hídrico. </v>
          </cell>
        </row>
        <row r="8">
          <cell r="D8" t="str">
            <v>Gestión Integral del Recurso Hídrico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9">
          <cell r="D9" t="str">
            <v>Implementación del Sistema Integral Recurso Hídrico (SIRH)</v>
          </cell>
        </row>
        <row r="14">
          <cell r="B14" t="str">
            <v>Implementar el Sistema Integral Recurso Hídrico (SIRH)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showGridLines="0" tabSelected="1" zoomScale="70" zoomScaleNormal="70" zoomScaleSheetLayoutView="85" zoomScalePageLayoutView="0" workbookViewId="0" topLeftCell="J25">
      <selection activeCell="V29" sqref="V29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3" width="7.140625" style="1" customWidth="1"/>
    <col min="4" max="4" width="3.57421875" style="1" customWidth="1"/>
    <col min="5" max="5" width="5.00390625" style="1" customWidth="1"/>
    <col min="6" max="6" width="14.8515625" style="1" customWidth="1"/>
    <col min="7" max="7" width="10.00390625" style="1" hidden="1" customWidth="1"/>
    <col min="8" max="8" width="11.57421875" style="9" hidden="1" customWidth="1"/>
    <col min="9" max="9" width="33.8515625" style="9" customWidth="1"/>
    <col min="10" max="10" width="20.421875" style="1" customWidth="1"/>
    <col min="11" max="11" width="14.421875" style="1" customWidth="1"/>
    <col min="12" max="12" width="15.57421875" style="1" customWidth="1"/>
    <col min="13" max="13" width="11.7109375" style="1" customWidth="1"/>
    <col min="14" max="14" width="11.421875" style="1" customWidth="1"/>
    <col min="15" max="17" width="19.00390625" style="10" customWidth="1"/>
    <col min="18" max="18" width="23.7109375" style="10" customWidth="1"/>
    <col min="19" max="19" width="18.57421875" style="10" customWidth="1"/>
    <col min="20" max="20" width="17.57421875" style="1" customWidth="1"/>
    <col min="21" max="21" width="15.421875" style="1" customWidth="1"/>
    <col min="22" max="23" width="15.140625" style="1" customWidth="1"/>
    <col min="24" max="24" width="50.57421875" style="1" customWidth="1"/>
    <col min="25" max="25" width="31.57421875" style="1" customWidth="1"/>
    <col min="26" max="16384" width="11.421875" style="1" customWidth="1"/>
  </cols>
  <sheetData>
    <row r="1" spans="1:24" ht="60" customHeight="1">
      <c r="A1" s="164"/>
      <c r="B1" s="164"/>
      <c r="C1" s="164"/>
      <c r="D1" s="157" t="s">
        <v>18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63" t="s">
        <v>45</v>
      </c>
      <c r="V1" s="163"/>
      <c r="W1" s="163"/>
      <c r="X1" s="163"/>
    </row>
    <row r="2" spans="1:24" ht="21.75" customHeight="1">
      <c r="A2" s="164"/>
      <c r="B2" s="164"/>
      <c r="C2" s="164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64" t="s">
        <v>19</v>
      </c>
      <c r="V2" s="164"/>
      <c r="W2" s="164"/>
      <c r="X2" s="164"/>
    </row>
    <row r="3" spans="1:24" ht="19.5" customHeight="1">
      <c r="A3" s="164"/>
      <c r="B3" s="164"/>
      <c r="C3" s="164"/>
      <c r="D3" s="157" t="s">
        <v>20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4" t="s">
        <v>22</v>
      </c>
      <c r="V3" s="155"/>
      <c r="W3" s="156"/>
      <c r="X3" s="2" t="s">
        <v>23</v>
      </c>
    </row>
    <row r="4" spans="1:24" ht="19.5" customHeight="1">
      <c r="A4" s="164"/>
      <c r="B4" s="164"/>
      <c r="C4" s="164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4" t="s">
        <v>63</v>
      </c>
      <c r="V4" s="155"/>
      <c r="W4" s="156"/>
      <c r="X4" s="3">
        <v>43003</v>
      </c>
    </row>
    <row r="5" spans="1:24" ht="31.5" customHeight="1">
      <c r="A5" s="165" t="s">
        <v>21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1:24" ht="20.25" customHeight="1">
      <c r="K7" s="14"/>
      <c r="L7" s="14"/>
      <c r="M7" s="14"/>
      <c r="N7" s="14"/>
      <c r="O7" s="4"/>
      <c r="P7" s="4"/>
      <c r="Q7" s="4"/>
      <c r="R7" s="4"/>
      <c r="S7" s="4"/>
      <c r="T7" s="4"/>
      <c r="U7" s="4"/>
      <c r="V7" s="4"/>
      <c r="W7" s="4"/>
      <c r="X7" s="4"/>
    </row>
    <row r="8" spans="11:23" ht="16.5" customHeight="1">
      <c r="K8" s="16"/>
      <c r="L8" s="16"/>
      <c r="M8" s="16"/>
      <c r="N8" s="16"/>
      <c r="O8" s="5"/>
      <c r="P8" s="5"/>
      <c r="Q8" s="5"/>
      <c r="R8" s="5"/>
      <c r="S8" s="5"/>
      <c r="T8" s="5"/>
      <c r="U8" s="5"/>
      <c r="V8" s="5"/>
      <c r="W8" s="5"/>
    </row>
    <row r="9" spans="11:23" ht="13.5" customHeight="1">
      <c r="K9" s="16"/>
      <c r="L9" s="16"/>
      <c r="M9" s="16"/>
      <c r="N9" s="16"/>
      <c r="O9" s="5"/>
      <c r="P9" s="5"/>
      <c r="Q9" s="5"/>
      <c r="R9" s="5"/>
      <c r="S9" s="5"/>
      <c r="T9" s="5"/>
      <c r="U9" s="5"/>
      <c r="V9" s="5"/>
      <c r="W9" s="5"/>
    </row>
    <row r="10" spans="1:23" ht="9" customHeight="1" thickBot="1">
      <c r="A10" s="19"/>
      <c r="B10" s="20"/>
      <c r="C10" s="20"/>
      <c r="D10" s="22"/>
      <c r="E10" s="22"/>
      <c r="F10" s="22"/>
      <c r="G10" s="22"/>
      <c r="H10" s="21"/>
      <c r="I10" s="21"/>
      <c r="J10" s="22"/>
      <c r="K10" s="22"/>
      <c r="L10" s="22"/>
      <c r="M10" s="22"/>
      <c r="N10" s="22"/>
      <c r="O10" s="7"/>
      <c r="P10" s="7"/>
      <c r="Q10" s="7"/>
      <c r="R10" s="7"/>
      <c r="S10" s="7"/>
      <c r="T10" s="6"/>
      <c r="U10" s="6"/>
      <c r="V10" s="6"/>
      <c r="W10" s="6"/>
    </row>
    <row r="11" spans="1:24" ht="36" customHeight="1">
      <c r="A11" s="152" t="s">
        <v>5</v>
      </c>
      <c r="B11" s="153"/>
      <c r="C11" s="153"/>
      <c r="D11" s="158" t="str">
        <f>'[2]POA H.A.'!$D$6</f>
        <v>GESTIÓN INTEGRADA DEL RECURSO HÍDRICO</v>
      </c>
      <c r="E11" s="158"/>
      <c r="F11" s="158"/>
      <c r="G11" s="158"/>
      <c r="H11" s="158"/>
      <c r="I11" s="158"/>
      <c r="J11" s="23" t="s">
        <v>2</v>
      </c>
      <c r="K11" s="23" t="s">
        <v>3</v>
      </c>
      <c r="L11" s="42"/>
      <c r="M11" s="133" t="s">
        <v>24</v>
      </c>
      <c r="N11" s="134"/>
      <c r="O11" s="159" t="s">
        <v>46</v>
      </c>
      <c r="P11" s="159"/>
      <c r="Q11" s="159"/>
      <c r="R11" s="159"/>
      <c r="S11" s="130" t="s">
        <v>49</v>
      </c>
      <c r="T11" s="130">
        <v>2018</v>
      </c>
      <c r="U11" s="44"/>
      <c r="V11" s="44"/>
      <c r="W11" s="44"/>
      <c r="X11" s="44"/>
    </row>
    <row r="12" spans="1:24" ht="22.5" customHeight="1">
      <c r="A12" s="93" t="s">
        <v>29</v>
      </c>
      <c r="B12" s="94"/>
      <c r="C12" s="95"/>
      <c r="D12" s="102" t="str">
        <f>'[2]POA H.A.'!$D$7</f>
        <v>Manejo Integral del Recurso Hídrico. </v>
      </c>
      <c r="E12" s="103"/>
      <c r="F12" s="103"/>
      <c r="G12" s="103"/>
      <c r="H12" s="103"/>
      <c r="I12" s="104"/>
      <c r="J12" s="24" t="s">
        <v>4</v>
      </c>
      <c r="K12" s="25">
        <v>9000000</v>
      </c>
      <c r="L12" s="26"/>
      <c r="M12" s="135"/>
      <c r="N12" s="136"/>
      <c r="O12" s="15" t="s">
        <v>83</v>
      </c>
      <c r="P12" s="15" t="s">
        <v>61</v>
      </c>
      <c r="Q12" s="15" t="s">
        <v>62</v>
      </c>
      <c r="R12" s="15" t="s">
        <v>0</v>
      </c>
      <c r="S12" s="131"/>
      <c r="T12" s="131"/>
      <c r="U12" s="8"/>
      <c r="V12" s="8"/>
      <c r="W12" s="8"/>
      <c r="X12" s="8"/>
    </row>
    <row r="13" spans="1:24" ht="23.25" customHeight="1">
      <c r="A13" s="96"/>
      <c r="B13" s="97"/>
      <c r="C13" s="98"/>
      <c r="D13" s="105"/>
      <c r="E13" s="106"/>
      <c r="F13" s="106"/>
      <c r="G13" s="106"/>
      <c r="H13" s="106"/>
      <c r="I13" s="107"/>
      <c r="J13" s="27" t="s">
        <v>6</v>
      </c>
      <c r="K13" s="29" t="s">
        <v>7</v>
      </c>
      <c r="L13" s="26"/>
      <c r="M13" s="137"/>
      <c r="N13" s="138"/>
      <c r="O13" s="17" t="s">
        <v>50</v>
      </c>
      <c r="P13" s="17"/>
      <c r="Q13" s="17"/>
      <c r="R13" s="18"/>
      <c r="S13" s="132"/>
      <c r="T13" s="132"/>
      <c r="U13" s="8"/>
      <c r="V13" s="8"/>
      <c r="W13" s="8"/>
      <c r="X13" s="8"/>
    </row>
    <row r="14" spans="1:24" ht="15.75" customHeight="1" thickBot="1">
      <c r="A14" s="99"/>
      <c r="B14" s="100"/>
      <c r="C14" s="101"/>
      <c r="D14" s="108"/>
      <c r="E14" s="109"/>
      <c r="F14" s="109"/>
      <c r="G14" s="109"/>
      <c r="H14" s="109"/>
      <c r="I14" s="110"/>
      <c r="J14" s="27" t="s">
        <v>8</v>
      </c>
      <c r="K14" s="29" t="s">
        <v>7</v>
      </c>
      <c r="L14" s="30"/>
      <c r="M14" s="28"/>
      <c r="N14" s="3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4" ht="15.75" customHeight="1">
      <c r="A15" s="93" t="s">
        <v>51</v>
      </c>
      <c r="B15" s="94"/>
      <c r="C15" s="95"/>
      <c r="D15" s="102" t="str">
        <f>'[2]POA H.A.'!$D$8</f>
        <v>Gestión Integral del Recurso Hídrico</v>
      </c>
      <c r="E15" s="103"/>
      <c r="F15" s="103"/>
      <c r="G15" s="103"/>
      <c r="H15" s="103"/>
      <c r="I15" s="104"/>
      <c r="J15" s="27" t="s">
        <v>9</v>
      </c>
      <c r="K15" s="29" t="s">
        <v>7</v>
      </c>
      <c r="L15" s="30"/>
      <c r="M15" s="28"/>
      <c r="N15" s="31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96"/>
      <c r="B16" s="97"/>
      <c r="C16" s="98"/>
      <c r="D16" s="105"/>
      <c r="E16" s="106"/>
      <c r="F16" s="106"/>
      <c r="G16" s="106"/>
      <c r="H16" s="106"/>
      <c r="I16" s="107"/>
      <c r="J16" s="27" t="s">
        <v>10</v>
      </c>
      <c r="K16" s="29" t="s">
        <v>7</v>
      </c>
      <c r="L16" s="30"/>
      <c r="M16" s="28"/>
      <c r="N16" s="31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 thickBot="1">
      <c r="A17" s="99"/>
      <c r="B17" s="100"/>
      <c r="C17" s="101"/>
      <c r="D17" s="108"/>
      <c r="E17" s="109"/>
      <c r="F17" s="109"/>
      <c r="G17" s="109"/>
      <c r="H17" s="109"/>
      <c r="I17" s="110"/>
      <c r="J17" s="27" t="s">
        <v>31</v>
      </c>
      <c r="K17" s="29" t="s">
        <v>7</v>
      </c>
      <c r="L17" s="30"/>
      <c r="M17" s="28"/>
      <c r="N17" s="31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93" t="s">
        <v>52</v>
      </c>
      <c r="B18" s="94"/>
      <c r="C18" s="95"/>
      <c r="D18" s="113" t="str">
        <f>'[3]POA H.A.'!$D$9</f>
        <v>Implementación del Sistema Integral Recurso Hídrico (SIRH)</v>
      </c>
      <c r="E18" s="114"/>
      <c r="F18" s="114"/>
      <c r="G18" s="114"/>
      <c r="H18" s="114"/>
      <c r="I18" s="115"/>
      <c r="J18" s="27" t="s">
        <v>32</v>
      </c>
      <c r="K18" s="29" t="s">
        <v>7</v>
      </c>
      <c r="L18" s="30"/>
      <c r="M18" s="28"/>
      <c r="N18" s="31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96"/>
      <c r="B19" s="97"/>
      <c r="C19" s="98"/>
      <c r="D19" s="116"/>
      <c r="E19" s="117"/>
      <c r="F19" s="117"/>
      <c r="G19" s="117"/>
      <c r="H19" s="117"/>
      <c r="I19" s="118"/>
      <c r="J19" s="27" t="s">
        <v>33</v>
      </c>
      <c r="K19" s="29" t="s">
        <v>7</v>
      </c>
      <c r="L19" s="30"/>
      <c r="M19" s="28"/>
      <c r="N19" s="31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thickBot="1">
      <c r="A20" s="99"/>
      <c r="B20" s="100"/>
      <c r="C20" s="101"/>
      <c r="D20" s="146"/>
      <c r="E20" s="147"/>
      <c r="F20" s="147"/>
      <c r="G20" s="147"/>
      <c r="H20" s="147"/>
      <c r="I20" s="148"/>
      <c r="J20" s="27" t="s">
        <v>34</v>
      </c>
      <c r="K20" s="29" t="s">
        <v>7</v>
      </c>
      <c r="L20" s="30"/>
      <c r="M20" s="28"/>
      <c r="N20" s="31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93" t="s">
        <v>30</v>
      </c>
      <c r="B21" s="94"/>
      <c r="C21" s="95"/>
      <c r="D21" s="113" t="s">
        <v>59</v>
      </c>
      <c r="E21" s="114"/>
      <c r="F21" s="114"/>
      <c r="G21" s="114"/>
      <c r="H21" s="114"/>
      <c r="I21" s="115"/>
      <c r="J21" s="27" t="s">
        <v>35</v>
      </c>
      <c r="K21" s="29" t="s">
        <v>7</v>
      </c>
      <c r="L21" s="30"/>
      <c r="M21" s="28"/>
      <c r="N21" s="31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.75" customHeight="1">
      <c r="A22" s="96"/>
      <c r="B22" s="97"/>
      <c r="C22" s="98"/>
      <c r="D22" s="116"/>
      <c r="E22" s="117"/>
      <c r="F22" s="117"/>
      <c r="G22" s="117"/>
      <c r="H22" s="117"/>
      <c r="I22" s="118"/>
      <c r="J22" s="27" t="s">
        <v>36</v>
      </c>
      <c r="K22" s="46" t="s">
        <v>7</v>
      </c>
      <c r="L22" s="30"/>
      <c r="M22" s="28"/>
      <c r="N22" s="31"/>
      <c r="O22" s="8"/>
      <c r="P22" s="8"/>
      <c r="Q22" s="8"/>
      <c r="R22" s="8"/>
      <c r="S22" s="8"/>
      <c r="T22" s="8"/>
      <c r="U22" s="8"/>
      <c r="V22" s="8"/>
      <c r="W22" s="8"/>
      <c r="X22" s="8"/>
      <c r="Y22" s="13"/>
    </row>
    <row r="23" spans="1:25" ht="15.75" customHeight="1">
      <c r="A23" s="96"/>
      <c r="B23" s="97"/>
      <c r="C23" s="98"/>
      <c r="D23" s="116"/>
      <c r="E23" s="117"/>
      <c r="F23" s="117"/>
      <c r="G23" s="117"/>
      <c r="H23" s="117"/>
      <c r="I23" s="118"/>
      <c r="J23" s="45" t="s">
        <v>39</v>
      </c>
      <c r="K23" s="47">
        <f>SUM(K12:K22)</f>
        <v>9000000</v>
      </c>
      <c r="L23" s="57"/>
      <c r="M23" s="28"/>
      <c r="N23" s="31"/>
      <c r="O23" s="149"/>
      <c r="P23" s="149"/>
      <c r="Q23" s="112"/>
      <c r="R23" s="112"/>
      <c r="S23" s="8"/>
      <c r="T23" s="8"/>
      <c r="U23" s="8"/>
      <c r="V23" s="8"/>
      <c r="W23" s="8"/>
      <c r="X23" s="8"/>
      <c r="Y23" s="13"/>
    </row>
    <row r="24" spans="1:25" ht="30.75" customHeight="1">
      <c r="A24" s="159" t="s">
        <v>11</v>
      </c>
      <c r="B24" s="119" t="s">
        <v>43</v>
      </c>
      <c r="C24" s="119"/>
      <c r="D24" s="119"/>
      <c r="E24" s="119"/>
      <c r="F24" s="119"/>
      <c r="G24" s="40"/>
      <c r="H24" s="40"/>
      <c r="I24" s="140" t="s">
        <v>44</v>
      </c>
      <c r="J24" s="141" t="str">
        <f>CONCATENATE("METAS AÑO ",T11," POA")</f>
        <v>METAS AÑO 2018 POA</v>
      </c>
      <c r="K24" s="142"/>
      <c r="L24" s="92" t="str">
        <f>CONCATENATE("METAS AÑO ",T11," P.A.")</f>
        <v>METAS AÑO 2018 P.A.</v>
      </c>
      <c r="M24" s="119" t="s">
        <v>42</v>
      </c>
      <c r="N24" s="119"/>
      <c r="O24" s="172" t="str">
        <f>CONCATENATE("AVANCE METAS POA ",T11)</f>
        <v>AVANCE METAS POA 2018</v>
      </c>
      <c r="P24" s="172"/>
      <c r="Q24" s="172" t="str">
        <f>CONCATENATE("AVANCE METAS PA ",T11)</f>
        <v>AVANCE METAS PA 2018</v>
      </c>
      <c r="R24" s="172"/>
      <c r="S24" s="160" t="s">
        <v>26</v>
      </c>
      <c r="T24" s="150" t="s">
        <v>27</v>
      </c>
      <c r="U24" s="166" t="s">
        <v>28</v>
      </c>
      <c r="V24" s="150" t="s">
        <v>47</v>
      </c>
      <c r="W24" s="166" t="s">
        <v>48</v>
      </c>
      <c r="X24" s="139" t="s">
        <v>40</v>
      </c>
      <c r="Y24" s="90" t="s">
        <v>57</v>
      </c>
    </row>
    <row r="25" spans="1:25" ht="12.75" customHeight="1">
      <c r="A25" s="159"/>
      <c r="B25" s="119"/>
      <c r="C25" s="119"/>
      <c r="D25" s="119"/>
      <c r="E25" s="119"/>
      <c r="F25" s="119"/>
      <c r="G25" s="41"/>
      <c r="H25" s="119" t="s">
        <v>12</v>
      </c>
      <c r="I25" s="140"/>
      <c r="J25" s="143"/>
      <c r="K25" s="142"/>
      <c r="L25" s="92"/>
      <c r="M25" s="119"/>
      <c r="N25" s="119"/>
      <c r="O25" s="171" t="s">
        <v>25</v>
      </c>
      <c r="P25" s="139" t="s">
        <v>17</v>
      </c>
      <c r="Q25" s="171" t="s">
        <v>25</v>
      </c>
      <c r="R25" s="139" t="s">
        <v>17</v>
      </c>
      <c r="S25" s="161"/>
      <c r="T25" s="150"/>
      <c r="U25" s="166"/>
      <c r="V25" s="150"/>
      <c r="W25" s="166"/>
      <c r="X25" s="139"/>
      <c r="Y25" s="91"/>
    </row>
    <row r="26" spans="1:25" ht="30.75" customHeight="1">
      <c r="A26" s="159"/>
      <c r="B26" s="119"/>
      <c r="C26" s="119"/>
      <c r="D26" s="119"/>
      <c r="E26" s="119"/>
      <c r="F26" s="119"/>
      <c r="G26" s="41"/>
      <c r="H26" s="119"/>
      <c r="I26" s="140"/>
      <c r="J26" s="144"/>
      <c r="K26" s="145"/>
      <c r="L26" s="92"/>
      <c r="M26" s="119"/>
      <c r="N26" s="119"/>
      <c r="O26" s="171"/>
      <c r="P26" s="139"/>
      <c r="Q26" s="171"/>
      <c r="R26" s="139"/>
      <c r="S26" s="162"/>
      <c r="T26" s="150"/>
      <c r="U26" s="166"/>
      <c r="V26" s="150"/>
      <c r="W26" s="166"/>
      <c r="X26" s="139"/>
      <c r="Y26" s="91"/>
    </row>
    <row r="27" spans="1:25" s="84" customFormat="1" ht="150" customHeight="1">
      <c r="A27" s="197">
        <v>1</v>
      </c>
      <c r="B27" s="191" t="str">
        <f>'[3]POA H.A.'!$B$14</f>
        <v>Implementar el Sistema Integral Recurso Hídrico (SIRH)</v>
      </c>
      <c r="C27" s="192"/>
      <c r="D27" s="192"/>
      <c r="E27" s="192"/>
      <c r="F27" s="193"/>
      <c r="G27" s="82"/>
      <c r="H27" s="83"/>
      <c r="I27" s="189" t="s">
        <v>65</v>
      </c>
      <c r="J27" s="173">
        <v>0.27</v>
      </c>
      <c r="K27" s="174"/>
      <c r="L27" s="177">
        <v>0.27</v>
      </c>
      <c r="M27" s="173" t="s">
        <v>64</v>
      </c>
      <c r="N27" s="174"/>
      <c r="O27" s="205">
        <v>0.12</v>
      </c>
      <c r="P27" s="203">
        <f>(O27/J27)</f>
        <v>0.4444444444444444</v>
      </c>
      <c r="Q27" s="202">
        <f>+O27</f>
        <v>0.12</v>
      </c>
      <c r="R27" s="203">
        <f>Q27/L27</f>
        <v>0.4444444444444444</v>
      </c>
      <c r="S27" s="185">
        <v>9000000</v>
      </c>
      <c r="T27" s="181">
        <v>8960700</v>
      </c>
      <c r="U27" s="183">
        <f>T27/S27</f>
        <v>0.9956333333333334</v>
      </c>
      <c r="V27" s="181">
        <v>1834810</v>
      </c>
      <c r="W27" s="179">
        <f>V27/S27</f>
        <v>0.2038677777777778</v>
      </c>
      <c r="X27" s="187" t="s">
        <v>84</v>
      </c>
      <c r="Y27" s="199" t="s">
        <v>82</v>
      </c>
    </row>
    <row r="28" spans="1:25" s="84" customFormat="1" ht="337.5" customHeight="1">
      <c r="A28" s="198"/>
      <c r="B28" s="194"/>
      <c r="C28" s="195"/>
      <c r="D28" s="195"/>
      <c r="E28" s="195"/>
      <c r="F28" s="196"/>
      <c r="G28" s="85"/>
      <c r="H28" s="86"/>
      <c r="I28" s="190"/>
      <c r="J28" s="175"/>
      <c r="K28" s="176"/>
      <c r="L28" s="178"/>
      <c r="M28" s="175"/>
      <c r="N28" s="176"/>
      <c r="O28" s="206"/>
      <c r="P28" s="204"/>
      <c r="Q28" s="201"/>
      <c r="R28" s="204"/>
      <c r="S28" s="186"/>
      <c r="T28" s="182"/>
      <c r="U28" s="184"/>
      <c r="V28" s="182"/>
      <c r="W28" s="180"/>
      <c r="X28" s="188"/>
      <c r="Y28" s="200"/>
    </row>
    <row r="29" spans="1:23" s="34" customFormat="1" ht="24.75" customHeight="1" thickBot="1">
      <c r="A29" s="111" t="s">
        <v>1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58"/>
      <c r="Q29" s="32"/>
      <c r="R29" s="32"/>
      <c r="S29" s="33">
        <f>SUM(S27:S27)</f>
        <v>9000000</v>
      </c>
      <c r="T29" s="59">
        <f>SUM(T27:T27)</f>
        <v>8960700</v>
      </c>
      <c r="U29" s="52">
        <f>T29/S29</f>
        <v>0.9956333333333334</v>
      </c>
      <c r="V29" s="59">
        <f>SUM(V27:V28)</f>
        <v>1834810</v>
      </c>
      <c r="W29" s="60">
        <f>V29/S29</f>
        <v>0.2038677777777778</v>
      </c>
    </row>
    <row r="30" spans="2:21" s="34" customFormat="1" ht="30.75" customHeight="1" thickBot="1">
      <c r="B30" s="168" t="s">
        <v>38</v>
      </c>
      <c r="C30" s="169"/>
      <c r="D30" s="35">
        <v>0</v>
      </c>
      <c r="F30" s="36" t="s">
        <v>37</v>
      </c>
      <c r="G30" s="54">
        <v>42549</v>
      </c>
      <c r="H30" s="55"/>
      <c r="I30" s="53">
        <v>43080</v>
      </c>
      <c r="J30" s="56"/>
      <c r="K30" s="56"/>
      <c r="L30" s="56"/>
      <c r="M30" s="56"/>
      <c r="N30" s="56"/>
      <c r="O30" s="43"/>
      <c r="P30" s="37">
        <f>AVERAGE(P27:P27)</f>
        <v>0.4444444444444444</v>
      </c>
      <c r="Q30" s="38"/>
      <c r="R30" s="37">
        <f>AVERAGE(R27:R27)</f>
        <v>0.4444444444444444</v>
      </c>
      <c r="S30" s="88"/>
      <c r="T30" s="89"/>
      <c r="U30" s="39"/>
    </row>
    <row r="31" spans="12:21" ht="12.75">
      <c r="L31" s="56"/>
      <c r="M31" s="56"/>
      <c r="T31" s="11"/>
      <c r="U31" s="11"/>
    </row>
    <row r="32" spans="12:21" ht="12.75">
      <c r="L32" s="56"/>
      <c r="M32" s="56"/>
      <c r="T32" s="11"/>
      <c r="U32" s="11"/>
    </row>
    <row r="33" spans="1:24" s="13" customFormat="1" ht="21.75" customHeight="1">
      <c r="A33" s="48"/>
      <c r="B33" s="49"/>
      <c r="C33" s="122" t="s">
        <v>41</v>
      </c>
      <c r="D33" s="123"/>
      <c r="E33" s="123"/>
      <c r="F33" s="124"/>
      <c r="G33" s="128" t="s">
        <v>53</v>
      </c>
      <c r="H33" s="128"/>
      <c r="I33" s="128"/>
      <c r="J33" s="128"/>
      <c r="K33" s="12"/>
      <c r="L33" s="56"/>
      <c r="M33" s="56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3" customFormat="1" ht="29.25" customHeight="1">
      <c r="A34" s="167" t="s">
        <v>14</v>
      </c>
      <c r="B34" s="167"/>
      <c r="C34" s="125" t="s">
        <v>58</v>
      </c>
      <c r="D34" s="126"/>
      <c r="E34" s="126"/>
      <c r="F34" s="127"/>
      <c r="G34" s="61" t="s">
        <v>54</v>
      </c>
      <c r="H34" s="61"/>
      <c r="I34" s="125" t="str">
        <f>'[1]POA H.A.'!G24</f>
        <v>LUZ DEYANIRA GONZALEZ CASTILLO</v>
      </c>
      <c r="J34" s="127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29.25" customHeight="1">
      <c r="A35" s="123" t="s">
        <v>15</v>
      </c>
      <c r="B35" s="124"/>
      <c r="C35" s="125" t="s">
        <v>56</v>
      </c>
      <c r="D35" s="126"/>
      <c r="E35" s="126"/>
      <c r="F35" s="127"/>
      <c r="G35" s="61" t="s">
        <v>55</v>
      </c>
      <c r="H35" s="61"/>
      <c r="I35" s="125" t="str">
        <f>'[1]POA H.A.'!G25</f>
        <v>Subdirectora de Planeación y Sistemas de Información</v>
      </c>
      <c r="J35" s="127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29.25" customHeight="1">
      <c r="A36" s="167" t="s">
        <v>13</v>
      </c>
      <c r="B36" s="167"/>
      <c r="C36" s="122"/>
      <c r="D36" s="123"/>
      <c r="E36" s="123"/>
      <c r="F36" s="124"/>
      <c r="G36" s="50"/>
      <c r="H36" s="50"/>
      <c r="I36" s="129"/>
      <c r="J36" s="12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29.25" customHeight="1">
      <c r="A37" s="167" t="s">
        <v>16</v>
      </c>
      <c r="B37" s="167"/>
      <c r="C37" s="120">
        <v>43200</v>
      </c>
      <c r="D37" s="170"/>
      <c r="E37" s="170"/>
      <c r="F37" s="121"/>
      <c r="G37" s="51">
        <v>42550</v>
      </c>
      <c r="H37" s="50"/>
      <c r="I37" s="120">
        <f>C37</f>
        <v>43200</v>
      </c>
      <c r="J37" s="121"/>
      <c r="K37" s="12"/>
      <c r="L37" s="12"/>
      <c r="M37" s="12"/>
      <c r="N37" s="12"/>
      <c r="O37" s="12"/>
      <c r="Q37" s="12"/>
      <c r="R37" s="12"/>
      <c r="S37" s="12"/>
      <c r="T37" s="12"/>
      <c r="U37" s="12"/>
      <c r="V37" s="12"/>
      <c r="W37" s="12"/>
      <c r="X37" s="12"/>
    </row>
    <row r="39" spans="9:14" ht="12.75">
      <c r="I39" s="87"/>
      <c r="J39" s="66"/>
      <c r="K39" s="66"/>
      <c r="L39" s="66"/>
      <c r="M39" s="66"/>
      <c r="N39" s="66"/>
    </row>
    <row r="40" spans="9:18" ht="12.75">
      <c r="I40" s="87"/>
      <c r="J40" s="66"/>
      <c r="K40" s="66"/>
      <c r="L40" s="66"/>
      <c r="M40" s="66"/>
      <c r="N40" s="66"/>
      <c r="R40" s="64"/>
    </row>
    <row r="41" spans="9:18" ht="12.75">
      <c r="I41" s="87"/>
      <c r="J41" s="66"/>
      <c r="K41" s="66"/>
      <c r="L41" s="66"/>
      <c r="M41" s="66"/>
      <c r="N41" s="66"/>
      <c r="R41" s="64"/>
    </row>
    <row r="42" spans="9:18" ht="12.75">
      <c r="I42" s="66"/>
      <c r="J42" s="66"/>
      <c r="K42" s="66"/>
      <c r="L42" s="66"/>
      <c r="M42" s="66"/>
      <c r="N42" s="10"/>
      <c r="R42" s="63"/>
    </row>
    <row r="43" spans="9:18" ht="12.75">
      <c r="I43" s="66"/>
      <c r="J43" s="66"/>
      <c r="K43" s="66"/>
      <c r="L43" s="66"/>
      <c r="M43" s="66"/>
      <c r="N43" s="10"/>
      <c r="R43" s="63"/>
    </row>
    <row r="44" spans="9:18" ht="12.75">
      <c r="I44" s="66"/>
      <c r="J44" s="66"/>
      <c r="K44" s="66"/>
      <c r="L44" s="66"/>
      <c r="M44" s="66"/>
      <c r="N44" s="10"/>
      <c r="R44" s="63"/>
    </row>
    <row r="45" spans="9:18" ht="12.75">
      <c r="I45" s="66"/>
      <c r="J45" s="66"/>
      <c r="K45" s="66"/>
      <c r="L45" s="66"/>
      <c r="M45" s="66"/>
      <c r="N45" s="10"/>
      <c r="R45" s="63"/>
    </row>
    <row r="46" spans="9:18" ht="12.75">
      <c r="I46" s="62"/>
      <c r="J46" s="62"/>
      <c r="K46" s="62"/>
      <c r="L46" s="62"/>
      <c r="M46" s="62"/>
      <c r="N46" s="63"/>
      <c r="O46" s="63"/>
      <c r="R46" s="63"/>
    </row>
    <row r="47" spans="9:18" ht="15">
      <c r="I47" s="62"/>
      <c r="J47" s="62"/>
      <c r="K47" s="62"/>
      <c r="L47" s="62"/>
      <c r="M47" s="62"/>
      <c r="N47" s="71"/>
      <c r="O47" s="71"/>
      <c r="R47" s="63"/>
    </row>
    <row r="48" spans="9:20" ht="15">
      <c r="I48" s="62"/>
      <c r="J48" s="62"/>
      <c r="K48" s="62"/>
      <c r="L48" s="62"/>
      <c r="M48" s="62"/>
      <c r="N48" s="72" t="s">
        <v>66</v>
      </c>
      <c r="O48" s="72"/>
      <c r="R48" s="63"/>
      <c r="T48" s="65"/>
    </row>
    <row r="49" spans="9:18" ht="15">
      <c r="I49" s="62"/>
      <c r="J49" s="62"/>
      <c r="K49" s="62"/>
      <c r="L49" s="62"/>
      <c r="M49" s="62" t="s">
        <v>79</v>
      </c>
      <c r="N49" s="73">
        <v>0.2</v>
      </c>
      <c r="O49" s="74"/>
      <c r="R49" s="63"/>
    </row>
    <row r="50" spans="9:18" ht="15">
      <c r="I50" s="62"/>
      <c r="J50" s="62"/>
      <c r="K50" s="62"/>
      <c r="L50" s="62"/>
      <c r="M50" s="62" t="s">
        <v>80</v>
      </c>
      <c r="N50" s="73"/>
      <c r="O50" s="74">
        <v>331</v>
      </c>
      <c r="R50" s="63"/>
    </row>
    <row r="51" spans="9:18" ht="15">
      <c r="I51" s="62"/>
      <c r="J51" s="62"/>
      <c r="K51" s="62"/>
      <c r="L51" s="62"/>
      <c r="M51" s="62" t="s">
        <v>81</v>
      </c>
      <c r="N51" s="73"/>
      <c r="O51" s="75"/>
      <c r="R51" s="63"/>
    </row>
    <row r="52" spans="9:18" ht="15">
      <c r="I52" s="62"/>
      <c r="J52" s="62"/>
      <c r="K52" s="62"/>
      <c r="L52" s="62"/>
      <c r="M52" s="62"/>
      <c r="N52" s="73">
        <v>0.27</v>
      </c>
      <c r="O52" s="74"/>
      <c r="R52" s="63"/>
    </row>
    <row r="53" spans="9:18" ht="15.75">
      <c r="I53" s="62"/>
      <c r="J53" s="62"/>
      <c r="K53" s="62" t="s">
        <v>67</v>
      </c>
      <c r="L53" s="62"/>
      <c r="M53" s="62"/>
      <c r="N53" s="72"/>
      <c r="O53" s="76"/>
      <c r="R53" s="63"/>
    </row>
    <row r="54" spans="9:18" ht="12.75">
      <c r="I54" s="62"/>
      <c r="J54" s="62" t="s">
        <v>68</v>
      </c>
      <c r="K54" s="62">
        <v>12</v>
      </c>
      <c r="L54" s="77"/>
      <c r="M54" s="62"/>
      <c r="N54" s="63"/>
      <c r="O54" s="63"/>
      <c r="R54" s="63"/>
    </row>
    <row r="55" spans="9:18" ht="12.75">
      <c r="I55" s="62"/>
      <c r="J55" s="62" t="s">
        <v>69</v>
      </c>
      <c r="K55" s="62">
        <v>61</v>
      </c>
      <c r="L55" s="62"/>
      <c r="M55" s="62"/>
      <c r="N55" s="63"/>
      <c r="O55" s="63"/>
      <c r="R55" s="63"/>
    </row>
    <row r="56" spans="9:18" ht="12.75">
      <c r="I56" s="62"/>
      <c r="J56" s="62" t="s">
        <v>60</v>
      </c>
      <c r="K56" s="62">
        <v>67</v>
      </c>
      <c r="L56" s="62"/>
      <c r="M56" s="62"/>
      <c r="N56" s="63"/>
      <c r="O56" s="63"/>
      <c r="R56" s="63"/>
    </row>
    <row r="57" spans="9:18" ht="15">
      <c r="I57" s="62"/>
      <c r="J57" s="62" t="s">
        <v>70</v>
      </c>
      <c r="K57" s="62"/>
      <c r="L57" s="62"/>
      <c r="M57" s="74"/>
      <c r="N57" s="74"/>
      <c r="O57" s="74">
        <v>0.27</v>
      </c>
      <c r="R57" s="63"/>
    </row>
    <row r="58" spans="9:18" ht="15.75">
      <c r="I58" s="62"/>
      <c r="J58" s="62" t="s">
        <v>71</v>
      </c>
      <c r="K58" s="62"/>
      <c r="L58" s="62"/>
      <c r="M58" s="74"/>
      <c r="N58" s="78"/>
      <c r="O58" s="74"/>
      <c r="R58" s="63"/>
    </row>
    <row r="59" spans="9:18" ht="15">
      <c r="I59" s="62"/>
      <c r="J59" s="62" t="s">
        <v>72</v>
      </c>
      <c r="K59" s="62"/>
      <c r="L59" s="62"/>
      <c r="M59" s="62"/>
      <c r="N59" s="63"/>
      <c r="O59" s="74"/>
      <c r="R59" s="63"/>
    </row>
    <row r="60" spans="9:18" ht="12.75">
      <c r="I60" s="62"/>
      <c r="J60" s="62" t="s">
        <v>73</v>
      </c>
      <c r="K60" s="62"/>
      <c r="L60" s="62"/>
      <c r="M60" s="62"/>
      <c r="N60" s="63"/>
      <c r="O60" s="63"/>
      <c r="R60" s="63"/>
    </row>
    <row r="61" spans="9:18" ht="12.75">
      <c r="I61" s="62"/>
      <c r="J61" s="62" t="s">
        <v>74</v>
      </c>
      <c r="K61" s="62"/>
      <c r="L61" s="62"/>
      <c r="M61" s="62"/>
      <c r="N61" s="63"/>
      <c r="O61" s="63"/>
      <c r="R61" s="63"/>
    </row>
    <row r="62" spans="9:18" ht="12.75">
      <c r="I62" s="62"/>
      <c r="J62" s="62" t="s">
        <v>75</v>
      </c>
      <c r="K62" s="62"/>
      <c r="L62" s="62"/>
      <c r="M62" s="62"/>
      <c r="N62" s="63"/>
      <c r="O62" s="63"/>
      <c r="R62" s="63"/>
    </row>
    <row r="63" spans="9:18" ht="12.75">
      <c r="I63" s="62"/>
      <c r="J63" s="62" t="s">
        <v>76</v>
      </c>
      <c r="K63" s="62"/>
      <c r="L63" s="62"/>
      <c r="M63" s="62"/>
      <c r="N63" s="63"/>
      <c r="O63" s="63"/>
      <c r="R63" s="63"/>
    </row>
    <row r="64" spans="9:18" ht="12.75">
      <c r="I64" s="62"/>
      <c r="J64" s="62" t="s">
        <v>77</v>
      </c>
      <c r="K64" s="62"/>
      <c r="L64" s="62"/>
      <c r="M64" s="62"/>
      <c r="N64" s="63"/>
      <c r="O64" s="63"/>
      <c r="R64" s="63"/>
    </row>
    <row r="65" spans="9:18" ht="12.75">
      <c r="I65" s="62"/>
      <c r="J65" s="62" t="s">
        <v>78</v>
      </c>
      <c r="K65" s="62"/>
      <c r="L65" s="62"/>
      <c r="M65" s="62"/>
      <c r="N65" s="63"/>
      <c r="O65" s="63"/>
      <c r="R65" s="63"/>
    </row>
    <row r="66" spans="9:18" ht="12.75">
      <c r="I66" s="62"/>
      <c r="J66" s="62"/>
      <c r="K66" s="62"/>
      <c r="L66" s="62"/>
      <c r="M66" s="67"/>
      <c r="N66" s="79"/>
      <c r="O66" s="63"/>
      <c r="P66" s="63"/>
      <c r="R66" s="63"/>
    </row>
    <row r="67" spans="9:18" ht="12.75">
      <c r="I67" s="62"/>
      <c r="J67" s="62"/>
      <c r="K67" s="62"/>
      <c r="L67" s="62"/>
      <c r="M67" s="67"/>
      <c r="N67" s="80"/>
      <c r="O67" s="63"/>
      <c r="P67" s="63"/>
      <c r="R67" s="63"/>
    </row>
    <row r="68" spans="9:18" ht="15">
      <c r="I68" s="62"/>
      <c r="J68" s="62"/>
      <c r="K68" s="62"/>
      <c r="L68" s="62"/>
      <c r="M68" s="74"/>
      <c r="N68" s="81"/>
      <c r="O68" s="63"/>
      <c r="P68" s="63"/>
      <c r="R68" s="63"/>
    </row>
    <row r="69" spans="9:18" ht="12.75">
      <c r="I69" s="62"/>
      <c r="J69" s="62"/>
      <c r="K69" s="62"/>
      <c r="L69" s="62"/>
      <c r="M69" s="67"/>
      <c r="N69" s="68"/>
      <c r="O69" s="63"/>
      <c r="P69" s="63"/>
      <c r="R69" s="63"/>
    </row>
    <row r="70" spans="9:18" ht="12.75">
      <c r="I70" s="62"/>
      <c r="J70" s="62"/>
      <c r="K70" s="62"/>
      <c r="L70" s="62"/>
      <c r="M70" s="67"/>
      <c r="N70" s="68"/>
      <c r="O70" s="63"/>
      <c r="P70" s="63"/>
      <c r="R70" s="63"/>
    </row>
    <row r="71" spans="9:18" ht="12.75">
      <c r="I71" s="62"/>
      <c r="J71" s="62"/>
      <c r="K71" s="62"/>
      <c r="L71" s="62"/>
      <c r="M71" s="67"/>
      <c r="N71" s="69"/>
      <c r="O71" s="63"/>
      <c r="P71" s="63"/>
      <c r="R71" s="63"/>
    </row>
    <row r="72" spans="9:18" ht="12.75">
      <c r="I72" s="62"/>
      <c r="J72" s="62"/>
      <c r="K72" s="62"/>
      <c r="L72" s="62"/>
      <c r="M72" s="67"/>
      <c r="N72" s="68"/>
      <c r="O72" s="63"/>
      <c r="P72" s="63"/>
      <c r="R72" s="63"/>
    </row>
    <row r="73" spans="9:18" ht="12.75">
      <c r="I73" s="66"/>
      <c r="J73" s="66"/>
      <c r="K73" s="66"/>
      <c r="L73" s="66"/>
      <c r="M73" s="66"/>
      <c r="N73" s="70"/>
      <c r="R73" s="63"/>
    </row>
    <row r="74" spans="9:18" ht="12.75">
      <c r="I74" s="66"/>
      <c r="J74" s="66"/>
      <c r="K74" s="66"/>
      <c r="L74" s="66"/>
      <c r="M74" s="66"/>
      <c r="N74" s="10"/>
      <c r="R74" s="63"/>
    </row>
    <row r="75" spans="9:18" ht="12.75">
      <c r="I75" s="66"/>
      <c r="J75" s="66"/>
      <c r="K75" s="66"/>
      <c r="L75" s="66"/>
      <c r="M75" s="66"/>
      <c r="N75" s="10"/>
      <c r="R75" s="63"/>
    </row>
    <row r="76" spans="9:18" ht="12.75">
      <c r="I76" s="66"/>
      <c r="J76" s="66"/>
      <c r="K76" s="66"/>
      <c r="L76" s="66"/>
      <c r="M76" s="66"/>
      <c r="N76" s="10"/>
      <c r="R76" s="63"/>
    </row>
    <row r="77" spans="9:18" ht="12.75">
      <c r="I77" s="66"/>
      <c r="J77" s="66"/>
      <c r="K77" s="66"/>
      <c r="L77" s="66"/>
      <c r="M77" s="66"/>
      <c r="N77" s="10"/>
      <c r="R77" s="63"/>
    </row>
    <row r="78" spans="9:14" ht="12.75">
      <c r="I78" s="66"/>
      <c r="J78" s="66"/>
      <c r="K78" s="66"/>
      <c r="L78" s="66"/>
      <c r="M78" s="66"/>
      <c r="N78" s="10"/>
    </row>
  </sheetData>
  <sheetProtection/>
  <mergeCells count="79">
    <mergeCell ref="X27:X28"/>
    <mergeCell ref="J27:K28"/>
    <mergeCell ref="I27:I28"/>
    <mergeCell ref="B27:F28"/>
    <mergeCell ref="A27:A28"/>
    <mergeCell ref="Y27:Y28"/>
    <mergeCell ref="R27:R28"/>
    <mergeCell ref="Q27:Q28"/>
    <mergeCell ref="P27:P28"/>
    <mergeCell ref="O27:O28"/>
    <mergeCell ref="M27:N28"/>
    <mergeCell ref="L27:L28"/>
    <mergeCell ref="W27:W28"/>
    <mergeCell ref="V27:V28"/>
    <mergeCell ref="U27:U28"/>
    <mergeCell ref="T27:T28"/>
    <mergeCell ref="S27:S28"/>
    <mergeCell ref="U24:U26"/>
    <mergeCell ref="O25:O26"/>
    <mergeCell ref="M24:N26"/>
    <mergeCell ref="V24:V26"/>
    <mergeCell ref="Q25:Q26"/>
    <mergeCell ref="Q24:R24"/>
    <mergeCell ref="O24:P24"/>
    <mergeCell ref="A37:B37"/>
    <mergeCell ref="A36:B36"/>
    <mergeCell ref="B30:C30"/>
    <mergeCell ref="A34:B34"/>
    <mergeCell ref="A35:B35"/>
    <mergeCell ref="C37:F37"/>
    <mergeCell ref="I35:J35"/>
    <mergeCell ref="C36:F36"/>
    <mergeCell ref="A24:A26"/>
    <mergeCell ref="U1:X1"/>
    <mergeCell ref="U2:X2"/>
    <mergeCell ref="A5:X5"/>
    <mergeCell ref="A1:C4"/>
    <mergeCell ref="D1:T2"/>
    <mergeCell ref="R25:R26"/>
    <mergeCell ref="W24:W26"/>
    <mergeCell ref="X24:X26"/>
    <mergeCell ref="O14:X14"/>
    <mergeCell ref="A15:C17"/>
    <mergeCell ref="A11:C11"/>
    <mergeCell ref="U3:W3"/>
    <mergeCell ref="U4:W4"/>
    <mergeCell ref="D3:T4"/>
    <mergeCell ref="D11:I11"/>
    <mergeCell ref="O11:R11"/>
    <mergeCell ref="S24:S26"/>
    <mergeCell ref="T11:T13"/>
    <mergeCell ref="M11:N13"/>
    <mergeCell ref="P25:P26"/>
    <mergeCell ref="I24:I26"/>
    <mergeCell ref="J24:K26"/>
    <mergeCell ref="D18:I20"/>
    <mergeCell ref="O23:P23"/>
    <mergeCell ref="S11:S13"/>
    <mergeCell ref="T24:T26"/>
    <mergeCell ref="A21:C23"/>
    <mergeCell ref="A18:C20"/>
    <mergeCell ref="H25:H26"/>
    <mergeCell ref="I37:J37"/>
    <mergeCell ref="C33:F33"/>
    <mergeCell ref="C34:F34"/>
    <mergeCell ref="G33:J33"/>
    <mergeCell ref="C35:F35"/>
    <mergeCell ref="I36:J36"/>
    <mergeCell ref="I34:J34"/>
    <mergeCell ref="S30:T30"/>
    <mergeCell ref="Y24:Y26"/>
    <mergeCell ref="L24:L26"/>
    <mergeCell ref="A12:C14"/>
    <mergeCell ref="D12:I14"/>
    <mergeCell ref="D15:I17"/>
    <mergeCell ref="A29:O29"/>
    <mergeCell ref="Q23:R23"/>
    <mergeCell ref="D21:I23"/>
    <mergeCell ref="B24:F26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0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2017-03-17T15:35:51Z</cp:lastPrinted>
  <dcterms:created xsi:type="dcterms:W3CDTF">2009-04-01T16:45:05Z</dcterms:created>
  <dcterms:modified xsi:type="dcterms:W3CDTF">2018-04-26T20:59:59Z</dcterms:modified>
  <cp:category/>
  <cp:version/>
  <cp:contentType/>
  <cp:contentStatus/>
</cp:coreProperties>
</file>