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9570" activeTab="0"/>
  </bookViews>
  <sheets>
    <sheet name="POA-1" sheetId="1" r:id="rId1"/>
  </sheets>
  <externalReferences>
    <externalReference r:id="rId4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Celia Vel?squez</author>
    <author>Fredy Alexander Pachon Sanchez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  <comment ref="L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Porcentaje de especies de fauna y flora amenazadas con medidas de conservación en ejecución  </t>
        </r>
      </text>
    </comment>
  </commentList>
</comments>
</file>

<file path=xl/sharedStrings.xml><?xml version="1.0" encoding="utf-8"?>
<sst xmlns="http://schemas.openxmlformats.org/spreadsheetml/2006/main" count="83" uniqueCount="72">
  <si>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</si>
  <si>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</si>
  <si>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</si>
  <si>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</si>
  <si>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</si>
  <si>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</si>
  <si>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</si>
  <si>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</si>
  <si>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</si>
  <si>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</si>
  <si>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</si>
  <si>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</si>
  <si>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</si>
  <si>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</si>
  <si>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</si>
  <si>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</si>
  <si>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</si>
  <si>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</si>
  <si>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</si>
  <si>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</si>
  <si>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</si>
  <si>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</si>
  <si>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</si>
  <si>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</si>
  <si>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</si>
  <si>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</si>
  <si>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</si>
  <si>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</si>
  <si>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</si>
  <si>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</si>
  <si>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</si>
  <si>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</si>
  <si>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</si>
  <si>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</si>
  <si>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</si>
  <si>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</si>
  <si>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</si>
  <si>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</si>
  <si>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</si>
  <si>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</si>
  <si>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</si>
  <si>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</si>
  <si>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</si>
  <si>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</si>
  <si>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</si>
  <si>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</si>
  <si>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</si>
  <si>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</si>
  <si>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</si>
  <si>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</si>
  <si>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</si>
  <si>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</si>
  <si>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</si>
  <si>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</si>
  <si>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</si>
  <si>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JAIRO IGNACIO GARCIA RODRIGUEZ</t>
  </si>
  <si>
    <t>Subdirector de Ecosistemas y Gestión Ambiental</t>
  </si>
  <si>
    <t>Manejo de especies invasoras</t>
  </si>
  <si>
    <t>Formular e implementar planes de manejo para especies invasoras</t>
  </si>
  <si>
    <t xml:space="preserve">MES EVALUADO 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</si>
  <si>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</si>
  <si>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CONOCIMIENTO, CONSERVACIÓN Y USO DE LOS RECURSOS NATURALES Y LA BIODIVERSIDAD</t>
  </si>
  <si>
    <t>Conservación, Restauración y Manejo de Ecosistemas y Biodiversidad</t>
  </si>
  <si>
    <t>Implementación de estrategias para la  conservación y la restauración de ecosistemas</t>
  </si>
  <si>
    <t>NOVIEMBRE</t>
  </si>
  <si>
    <t>Versión 0</t>
  </si>
  <si>
    <t>Implementar Acciones para el control de poblaciones de Retamo liso y espinoso en la jurisdicción de Corpoboyacá</t>
  </si>
  <si>
    <t>100% de las acciones  implementada</t>
  </si>
  <si>
    <t>% de acciones implementadas/% de acciones programadas</t>
  </si>
  <si>
    <t>MAYO</t>
  </si>
  <si>
    <t>SEPTIEMBRE</t>
  </si>
  <si>
    <t xml:space="preserve">Se elaboró el CDP para el convenio del Fondo Mixto, para el Diseño y elaboración de folletos y afiches, con información respecto al control y manejo de retamo espinoso y liso en los municipios de la jurisdicción, como mecanismo de fortalecimiento de la educación, la cultura ambiental y la participación social, por un valor de $9'891.538. 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</si>
</sst>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d&quot; de &quot;mmmm&quot; de &quot;yyyy"/>
    <numFmt numFmtId="190" formatCode="[$-240A]h:mm:ss\ AM/PM"/>
    <numFmt numFmtId="191" formatCode="0.0%"/>
    <numFmt numFmtId="192" formatCode="[$-240A]hh:mm:ss\ AM/PM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187" fontId="19" fillId="0" borderId="15" xfId="0" applyNumberFormat="1" applyFont="1" applyFill="1" applyBorder="1" applyAlignment="1" applyProtection="1">
      <alignment horizontal="left" vertical="center"/>
      <protection/>
    </xf>
    <xf numFmtId="187" fontId="19" fillId="0" borderId="16" xfId="5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9" fontId="0" fillId="0" borderId="17" xfId="49" applyNumberFormat="1" applyFont="1" applyFill="1" applyBorder="1" applyAlignment="1" applyProtection="1">
      <alignment horizontal="center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0" xfId="55" applyFont="1" applyBorder="1" applyAlignment="1" applyProtection="1">
      <alignment horizontal="center" vertical="center" wrapText="1"/>
      <protection locked="0"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9" fontId="19" fillId="0" borderId="10" xfId="55" applyFont="1" applyBorder="1" applyAlignment="1" applyProtection="1">
      <alignment horizontal="center" vertical="center"/>
      <protection locked="0"/>
    </xf>
    <xf numFmtId="14" fontId="0" fillId="0" borderId="0" xfId="0" applyNumberFormat="1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justify" vertical="center"/>
      <protection/>
    </xf>
    <xf numFmtId="14" fontId="0" fillId="0" borderId="21" xfId="0" applyNumberFormat="1" applyFont="1" applyBorder="1" applyAlignment="1" applyProtection="1">
      <alignment vertical="top" wrapText="1"/>
      <protection/>
    </xf>
    <xf numFmtId="14" fontId="0" fillId="0" borderId="22" xfId="0" applyNumberFormat="1" applyFont="1" applyBorder="1" applyAlignment="1" applyProtection="1">
      <alignment vertical="top" wrapText="1"/>
      <protection/>
    </xf>
    <xf numFmtId="14" fontId="0" fillId="0" borderId="2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187" fontId="19" fillId="0" borderId="15" xfId="5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21" fillId="0" borderId="10" xfId="49" applyNumberFormat="1" applyFont="1" applyBorder="1" applyAlignment="1" applyProtection="1">
      <alignment horizontal="justify" vertical="top" wrapText="1"/>
      <protection locked="0"/>
    </xf>
    <xf numFmtId="0" fontId="0" fillId="24" borderId="0" xfId="0" applyFill="1" applyAlignment="1" applyProtection="1">
      <alignment vertical="center"/>
      <protection locked="0"/>
    </xf>
    <xf numFmtId="49" fontId="0" fillId="24" borderId="0" xfId="49" applyNumberFormat="1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191" fontId="0" fillId="0" borderId="17" xfId="49" applyNumberFormat="1" applyFont="1" applyFill="1" applyBorder="1" applyAlignment="1" applyProtection="1">
      <alignment horizontal="center" vertical="center"/>
      <protection/>
    </xf>
    <xf numFmtId="187" fontId="0" fillId="0" borderId="10" xfId="0" applyNumberFormat="1" applyBorder="1" applyAlignment="1" applyProtection="1">
      <alignment vertical="center" wrapText="1"/>
      <protection locked="0"/>
    </xf>
    <xf numFmtId="0" fontId="21" fillId="24" borderId="0" xfId="0" applyFont="1" applyFill="1" applyAlignment="1" applyProtection="1">
      <alignment vertical="center"/>
      <protection locked="0"/>
    </xf>
    <xf numFmtId="0" fontId="21" fillId="24" borderId="0" xfId="0" applyFont="1" applyFill="1" applyBorder="1" applyAlignment="1" applyProtection="1">
      <alignment vertical="center"/>
      <protection locked="0"/>
    </xf>
    <xf numFmtId="0" fontId="31" fillId="0" borderId="20" xfId="0" applyFont="1" applyBorder="1" applyAlignment="1">
      <alignment horizontal="center" vertical="center" wrapText="1"/>
    </xf>
    <xf numFmtId="191" fontId="0" fillId="24" borderId="10" xfId="55" applyNumberFormat="1" applyFont="1" applyFill="1" applyBorder="1" applyAlignment="1" applyProtection="1">
      <alignment horizontal="center" vertical="center" wrapText="1"/>
      <protection locked="0"/>
    </xf>
    <xf numFmtId="187" fontId="0" fillId="24" borderId="10" xfId="50" applyNumberFormat="1" applyFont="1" applyFill="1" applyBorder="1" applyAlignment="1">
      <alignment horizontal="right" vertical="center" wrapText="1"/>
    </xf>
    <xf numFmtId="9" fontId="0" fillId="24" borderId="10" xfId="49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/>
      <protection locked="0"/>
    </xf>
    <xf numFmtId="9" fontId="19" fillId="24" borderId="10" xfId="55" applyFont="1" applyFill="1" applyBorder="1" applyAlignment="1" applyProtection="1">
      <alignment horizontal="center" vertical="center"/>
      <protection locked="0"/>
    </xf>
    <xf numFmtId="0" fontId="32" fillId="24" borderId="0" xfId="0" applyFont="1" applyFill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23" fillId="0" borderId="23" xfId="49" applyNumberFormat="1" applyFont="1" applyBorder="1" applyAlignment="1" applyProtection="1">
      <alignment horizontal="center" vertical="center" wrapText="1"/>
      <protection locked="0"/>
    </xf>
    <xf numFmtId="0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/>
    </xf>
    <xf numFmtId="0" fontId="0" fillId="0" borderId="21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3" fontId="0" fillId="24" borderId="10" xfId="0" applyNumberFormat="1" applyFont="1" applyFill="1" applyBorder="1" applyAlignment="1" applyProtection="1">
      <alignment horizontal="justify" vertical="center" wrapText="1"/>
      <protection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4" fontId="21" fillId="0" borderId="18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19" fillId="16" borderId="26" xfId="0" applyFont="1" applyFill="1" applyBorder="1" applyAlignment="1" applyProtection="1">
      <alignment horizontal="left" vertical="center" wrapText="1"/>
      <protection/>
    </xf>
    <xf numFmtId="0" fontId="19" fillId="16" borderId="27" xfId="0" applyFont="1" applyFill="1" applyBorder="1" applyAlignment="1" applyProtection="1">
      <alignment horizontal="left" vertical="center" wrapText="1"/>
      <protection/>
    </xf>
    <xf numFmtId="0" fontId="19" fillId="16" borderId="28" xfId="0" applyFont="1" applyFill="1" applyBorder="1" applyAlignment="1" applyProtection="1">
      <alignment horizontal="left" vertical="center" wrapText="1"/>
      <protection/>
    </xf>
    <xf numFmtId="0" fontId="19" fillId="16" borderId="29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30" xfId="0" applyFont="1" applyFill="1" applyBorder="1" applyAlignment="1" applyProtection="1">
      <alignment horizontal="left" vertical="center" wrapText="1"/>
      <protection/>
    </xf>
    <xf numFmtId="0" fontId="19" fillId="16" borderId="31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justify" vertical="center" wrapText="1"/>
      <protection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0" fontId="0" fillId="0" borderId="28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 horizontal="justify" vertical="center" wrapText="1"/>
      <protection/>
    </xf>
    <xf numFmtId="0" fontId="0" fillId="0" borderId="21" xfId="0" applyFont="1" applyFill="1" applyBorder="1" applyAlignment="1" applyProtection="1">
      <alignment horizontal="justify" vertical="center" wrapText="1"/>
      <protection/>
    </xf>
    <xf numFmtId="0" fontId="0" fillId="0" borderId="22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1" fontId="0" fillId="0" borderId="32" xfId="0" applyNumberFormat="1" applyFont="1" applyFill="1" applyBorder="1" applyAlignment="1" applyProtection="1">
      <alignment horizontal="justify" vertical="center" wrapText="1"/>
      <protection/>
    </xf>
    <xf numFmtId="1" fontId="0" fillId="0" borderId="27" xfId="0" applyNumberFormat="1" applyFont="1" applyFill="1" applyBorder="1" applyAlignment="1" applyProtection="1">
      <alignment horizontal="justify" vertical="center" wrapText="1"/>
      <protection/>
    </xf>
    <xf numFmtId="1" fontId="0" fillId="0" borderId="28" xfId="0" applyNumberFormat="1" applyFont="1" applyFill="1" applyBorder="1" applyAlignment="1" applyProtection="1">
      <alignment horizontal="justify" vertical="center" wrapText="1"/>
      <protection/>
    </xf>
    <xf numFmtId="1" fontId="0" fillId="0" borderId="33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30" xfId="0" applyNumberFormat="1" applyFont="1" applyFill="1" applyBorder="1" applyAlignment="1" applyProtection="1">
      <alignment horizontal="justify" vertical="center" wrapText="1"/>
      <protection/>
    </xf>
    <xf numFmtId="1" fontId="0" fillId="0" borderId="21" xfId="0" applyNumberFormat="1" applyFont="1" applyFill="1" applyBorder="1" applyAlignment="1" applyProtection="1">
      <alignment horizontal="justify" vertical="center" wrapText="1"/>
      <protection/>
    </xf>
    <xf numFmtId="1" fontId="0" fillId="0" borderId="22" xfId="0" applyNumberFormat="1" applyFont="1" applyFill="1" applyBorder="1" applyAlignment="1" applyProtection="1">
      <alignment horizontal="justify" vertical="center" wrapText="1"/>
      <protection/>
    </xf>
    <xf numFmtId="1" fontId="0" fillId="0" borderId="19" xfId="0" applyNumberFormat="1" applyFont="1" applyFill="1" applyBorder="1" applyAlignment="1" applyProtection="1">
      <alignment horizontal="justify" vertical="center" wrapText="1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1" fontId="19" fillId="0" borderId="36" xfId="49" applyNumberFormat="1" applyFont="1" applyBorder="1" applyAlignment="1" applyProtection="1">
      <alignment horizontal="right" vertical="center"/>
      <protection/>
    </xf>
    <xf numFmtId="1" fontId="19" fillId="0" borderId="37" xfId="49" applyNumberFormat="1" applyFont="1" applyBorder="1" applyAlignment="1" applyProtection="1">
      <alignment horizontal="right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49" fontId="33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10" xfId="55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 applyProtection="1">
      <alignment horizontal="center" vertical="center" wrapText="1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34" fillId="0" borderId="10" xfId="49" applyNumberFormat="1" applyFont="1" applyBorder="1" applyAlignment="1" applyProtection="1">
      <alignment horizontal="center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49" fontId="19" fillId="0" borderId="23" xfId="49" applyNumberFormat="1" applyFont="1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Millares_Libro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4.%20IMPLEMENTACION%20DE%20ESTRATEGIAS%20PARA%20LA%20CONSERVACION\4.7%20Manejo%20de%20especies%20invasoras\FEV-16%20Gestion%20int.%20Residuos%20soli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showGridLines="0" tabSelected="1" zoomScale="70" zoomScaleNormal="70" zoomScalePageLayoutView="0" workbookViewId="0" topLeftCell="O19">
      <selection activeCell="X27" sqref="X27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9" hidden="1" customWidth="1"/>
    <col min="9" max="9" width="50.00390625" style="9" customWidth="1"/>
    <col min="10" max="10" width="25.140625" style="1" customWidth="1"/>
    <col min="11" max="11" width="21.57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0" customWidth="1"/>
    <col min="19" max="19" width="20.7109375" style="10" customWidth="1"/>
    <col min="20" max="20" width="20.8515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83.140625" style="1" customWidth="1"/>
    <col min="25" max="25" width="56.8515625" style="1" customWidth="1"/>
    <col min="26" max="16384" width="11.421875" style="1" customWidth="1"/>
  </cols>
  <sheetData>
    <row r="1" spans="1:24" ht="60" customHeight="1">
      <c r="A1" s="97"/>
      <c r="B1" s="97"/>
      <c r="C1" s="97"/>
      <c r="D1" s="99" t="s">
        <v>18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6" t="s">
        <v>45</v>
      </c>
      <c r="V1" s="96"/>
      <c r="W1" s="96"/>
      <c r="X1" s="96"/>
    </row>
    <row r="2" spans="1:24" ht="21.75" customHeight="1">
      <c r="A2" s="97"/>
      <c r="B2" s="97"/>
      <c r="C2" s="97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7" t="s">
        <v>19</v>
      </c>
      <c r="V2" s="97"/>
      <c r="W2" s="97"/>
      <c r="X2" s="97"/>
    </row>
    <row r="3" spans="1:24" ht="19.5" customHeight="1">
      <c r="A3" s="97"/>
      <c r="B3" s="97"/>
      <c r="C3" s="97"/>
      <c r="D3" s="99" t="s">
        <v>20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00" t="s">
        <v>22</v>
      </c>
      <c r="V3" s="101"/>
      <c r="W3" s="102"/>
      <c r="X3" s="2" t="s">
        <v>23</v>
      </c>
    </row>
    <row r="4" spans="1:24" ht="19.5" customHeight="1">
      <c r="A4" s="97"/>
      <c r="B4" s="97"/>
      <c r="C4" s="97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100" t="s">
        <v>65</v>
      </c>
      <c r="V4" s="101"/>
      <c r="W4" s="102"/>
      <c r="X4" s="3">
        <v>43003</v>
      </c>
    </row>
    <row r="5" spans="1:24" ht="31.5" customHeight="1">
      <c r="A5" s="98" t="s">
        <v>21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4"/>
      <c r="L7" s="14"/>
      <c r="M7" s="14"/>
      <c r="N7" s="14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6"/>
      <c r="L8" s="16"/>
      <c r="M8" s="16"/>
      <c r="N8" s="16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6"/>
      <c r="L9" s="16"/>
      <c r="M9" s="16"/>
      <c r="N9" s="16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18"/>
      <c r="B10" s="19"/>
      <c r="C10" s="19"/>
      <c r="D10" s="21"/>
      <c r="E10" s="21"/>
      <c r="F10" s="21"/>
      <c r="G10" s="21"/>
      <c r="H10" s="20"/>
      <c r="I10" s="20"/>
      <c r="J10" s="21"/>
      <c r="K10" s="21"/>
      <c r="L10" s="21"/>
      <c r="M10" s="21"/>
      <c r="N10" s="21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142" t="s">
        <v>5</v>
      </c>
      <c r="B11" s="143"/>
      <c r="C11" s="143"/>
      <c r="D11" s="103" t="s">
        <v>61</v>
      </c>
      <c r="E11" s="103"/>
      <c r="F11" s="103"/>
      <c r="G11" s="103"/>
      <c r="H11" s="103"/>
      <c r="I11" s="103"/>
      <c r="J11" s="22" t="s">
        <v>2</v>
      </c>
      <c r="K11" s="22" t="s">
        <v>3</v>
      </c>
      <c r="L11" s="41"/>
      <c r="M11" s="136" t="s">
        <v>24</v>
      </c>
      <c r="N11" s="137"/>
      <c r="O11" s="104" t="s">
        <v>59</v>
      </c>
      <c r="P11" s="104"/>
      <c r="Q11" s="104"/>
      <c r="R11" s="104"/>
      <c r="S11" s="105" t="s">
        <v>48</v>
      </c>
      <c r="T11" s="105">
        <v>2018</v>
      </c>
      <c r="U11" s="43"/>
      <c r="V11" s="43"/>
      <c r="W11" s="43"/>
      <c r="X11" s="43"/>
    </row>
    <row r="12" spans="1:24" ht="22.5" customHeight="1">
      <c r="A12" s="108" t="s">
        <v>29</v>
      </c>
      <c r="B12" s="109"/>
      <c r="C12" s="110"/>
      <c r="D12" s="117" t="s">
        <v>62</v>
      </c>
      <c r="E12" s="118"/>
      <c r="F12" s="118"/>
      <c r="G12" s="118"/>
      <c r="H12" s="118"/>
      <c r="I12" s="119"/>
      <c r="J12" s="23" t="s">
        <v>4</v>
      </c>
      <c r="K12" s="24">
        <v>28000000</v>
      </c>
      <c r="L12" s="25"/>
      <c r="M12" s="138"/>
      <c r="N12" s="139"/>
      <c r="O12" s="15" t="s">
        <v>69</v>
      </c>
      <c r="P12" s="15" t="s">
        <v>70</v>
      </c>
      <c r="Q12" s="15" t="s">
        <v>64</v>
      </c>
      <c r="R12" s="15" t="s">
        <v>0</v>
      </c>
      <c r="S12" s="106"/>
      <c r="T12" s="106"/>
      <c r="U12" s="8"/>
      <c r="V12" s="8"/>
      <c r="W12" s="8"/>
      <c r="X12" s="8"/>
    </row>
    <row r="13" spans="1:24" ht="23.25" customHeight="1">
      <c r="A13" s="111"/>
      <c r="B13" s="112"/>
      <c r="C13" s="113"/>
      <c r="D13" s="120"/>
      <c r="E13" s="121"/>
      <c r="F13" s="121"/>
      <c r="G13" s="121"/>
      <c r="H13" s="121"/>
      <c r="I13" s="122"/>
      <c r="J13" s="26" t="s">
        <v>6</v>
      </c>
      <c r="K13" s="28" t="s">
        <v>7</v>
      </c>
      <c r="L13" s="25"/>
      <c r="M13" s="140"/>
      <c r="N13" s="141"/>
      <c r="O13" s="17"/>
      <c r="P13" s="17" t="s">
        <v>49</v>
      </c>
      <c r="Q13" s="17"/>
      <c r="R13" s="17"/>
      <c r="S13" s="107"/>
      <c r="T13" s="107"/>
      <c r="U13" s="8"/>
      <c r="V13" s="8"/>
      <c r="W13" s="8"/>
      <c r="X13" s="8"/>
    </row>
    <row r="14" spans="1:24" ht="15.75" customHeight="1" thickBot="1">
      <c r="A14" s="114"/>
      <c r="B14" s="115"/>
      <c r="C14" s="116"/>
      <c r="D14" s="123"/>
      <c r="E14" s="124"/>
      <c r="F14" s="124"/>
      <c r="G14" s="124"/>
      <c r="H14" s="124"/>
      <c r="I14" s="125"/>
      <c r="J14" s="26" t="s">
        <v>8</v>
      </c>
      <c r="K14" s="28" t="s">
        <v>7</v>
      </c>
      <c r="L14" s="29"/>
      <c r="M14" s="27"/>
      <c r="N14" s="30"/>
      <c r="O14" s="160"/>
      <c r="P14" s="160"/>
      <c r="Q14" s="160"/>
      <c r="R14" s="160"/>
      <c r="S14" s="160"/>
      <c r="T14" s="160"/>
      <c r="U14" s="160"/>
      <c r="V14" s="160"/>
      <c r="W14" s="160"/>
      <c r="X14" s="160"/>
    </row>
    <row r="15" spans="1:24" ht="15.75" customHeight="1">
      <c r="A15" s="108" t="s">
        <v>50</v>
      </c>
      <c r="B15" s="109"/>
      <c r="C15" s="110"/>
      <c r="D15" s="117" t="s">
        <v>63</v>
      </c>
      <c r="E15" s="118"/>
      <c r="F15" s="118"/>
      <c r="G15" s="118"/>
      <c r="H15" s="118"/>
      <c r="I15" s="119"/>
      <c r="J15" s="26" t="s">
        <v>9</v>
      </c>
      <c r="K15" s="28" t="s">
        <v>7</v>
      </c>
      <c r="L15" s="29"/>
      <c r="M15" s="27"/>
      <c r="N15" s="30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111"/>
      <c r="B16" s="112"/>
      <c r="C16" s="113"/>
      <c r="D16" s="120"/>
      <c r="E16" s="121"/>
      <c r="F16" s="121"/>
      <c r="G16" s="121"/>
      <c r="H16" s="121"/>
      <c r="I16" s="122"/>
      <c r="J16" s="26" t="s">
        <v>10</v>
      </c>
      <c r="K16" s="28" t="s">
        <v>7</v>
      </c>
      <c r="L16" s="29"/>
      <c r="M16" s="27"/>
      <c r="N16" s="30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14"/>
      <c r="B17" s="115"/>
      <c r="C17" s="116"/>
      <c r="D17" s="123"/>
      <c r="E17" s="124"/>
      <c r="F17" s="124"/>
      <c r="G17" s="124"/>
      <c r="H17" s="124"/>
      <c r="I17" s="125"/>
      <c r="J17" s="26" t="s">
        <v>31</v>
      </c>
      <c r="K17" s="28" t="s">
        <v>7</v>
      </c>
      <c r="L17" s="29"/>
      <c r="M17" s="27"/>
      <c r="N17" s="30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108" t="s">
        <v>51</v>
      </c>
      <c r="B18" s="109"/>
      <c r="C18" s="110"/>
      <c r="D18" s="126" t="s">
        <v>57</v>
      </c>
      <c r="E18" s="127"/>
      <c r="F18" s="127"/>
      <c r="G18" s="127"/>
      <c r="H18" s="127"/>
      <c r="I18" s="128"/>
      <c r="J18" s="26" t="s">
        <v>32</v>
      </c>
      <c r="K18" s="28" t="s">
        <v>7</v>
      </c>
      <c r="L18" s="29"/>
      <c r="M18" s="27"/>
      <c r="N18" s="30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111"/>
      <c r="B19" s="112"/>
      <c r="C19" s="113"/>
      <c r="D19" s="129"/>
      <c r="E19" s="130"/>
      <c r="F19" s="130"/>
      <c r="G19" s="130"/>
      <c r="H19" s="130"/>
      <c r="I19" s="131"/>
      <c r="J19" s="26" t="s">
        <v>33</v>
      </c>
      <c r="K19" s="28" t="s">
        <v>7</v>
      </c>
      <c r="L19" s="29"/>
      <c r="M19" s="27"/>
      <c r="N19" s="30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14"/>
      <c r="B20" s="115"/>
      <c r="C20" s="116"/>
      <c r="D20" s="132"/>
      <c r="E20" s="133"/>
      <c r="F20" s="133"/>
      <c r="G20" s="133"/>
      <c r="H20" s="133"/>
      <c r="I20" s="134"/>
      <c r="J20" s="26" t="s">
        <v>34</v>
      </c>
      <c r="K20" s="28" t="s">
        <v>7</v>
      </c>
      <c r="L20" s="29"/>
      <c r="M20" s="27"/>
      <c r="N20" s="30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108" t="s">
        <v>30</v>
      </c>
      <c r="B21" s="109"/>
      <c r="C21" s="110"/>
      <c r="D21" s="126">
        <v>530906020107</v>
      </c>
      <c r="E21" s="127"/>
      <c r="F21" s="127"/>
      <c r="G21" s="127"/>
      <c r="H21" s="127"/>
      <c r="I21" s="128"/>
      <c r="J21" s="26" t="s">
        <v>35</v>
      </c>
      <c r="K21" s="28" t="s">
        <v>7</v>
      </c>
      <c r="L21" s="29"/>
      <c r="M21" s="27"/>
      <c r="N21" s="30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111"/>
      <c r="B22" s="112"/>
      <c r="C22" s="113"/>
      <c r="D22" s="129"/>
      <c r="E22" s="130"/>
      <c r="F22" s="130"/>
      <c r="G22" s="130"/>
      <c r="H22" s="130"/>
      <c r="I22" s="131"/>
      <c r="J22" s="26" t="s">
        <v>36</v>
      </c>
      <c r="K22" s="45" t="s">
        <v>7</v>
      </c>
      <c r="L22" s="29"/>
      <c r="M22" s="27"/>
      <c r="N22" s="30"/>
      <c r="O22" s="8"/>
      <c r="P22" s="8"/>
      <c r="Q22" s="8"/>
      <c r="R22" s="8"/>
      <c r="S22" s="8"/>
      <c r="T22" s="8"/>
      <c r="U22" s="8"/>
      <c r="V22" s="8"/>
      <c r="W22" s="8"/>
      <c r="X22" s="8"/>
      <c r="Y22" s="13"/>
    </row>
    <row r="23" spans="1:25" ht="15.75" customHeight="1">
      <c r="A23" s="111"/>
      <c r="B23" s="112"/>
      <c r="C23" s="113"/>
      <c r="D23" s="129"/>
      <c r="E23" s="130"/>
      <c r="F23" s="130"/>
      <c r="G23" s="130"/>
      <c r="H23" s="130"/>
      <c r="I23" s="131"/>
      <c r="J23" s="44" t="s">
        <v>39</v>
      </c>
      <c r="K23" s="46">
        <f>SUM(K12:K22)</f>
        <v>28000000</v>
      </c>
      <c r="L23" s="56"/>
      <c r="M23" s="27"/>
      <c r="N23" s="30"/>
      <c r="O23" s="135"/>
      <c r="P23" s="135"/>
      <c r="Q23" s="147"/>
      <c r="R23" s="147"/>
      <c r="S23" s="8"/>
      <c r="T23" s="8"/>
      <c r="U23" s="8"/>
      <c r="V23" s="8"/>
      <c r="W23" s="8"/>
      <c r="X23" s="8"/>
      <c r="Y23" s="13"/>
    </row>
    <row r="24" spans="1:25" ht="30.75" customHeight="1">
      <c r="A24" s="104" t="s">
        <v>11</v>
      </c>
      <c r="B24" s="82" t="s">
        <v>43</v>
      </c>
      <c r="C24" s="82"/>
      <c r="D24" s="82"/>
      <c r="E24" s="82"/>
      <c r="F24" s="82"/>
      <c r="G24" s="39"/>
      <c r="H24" s="39"/>
      <c r="I24" s="153" t="s">
        <v>44</v>
      </c>
      <c r="J24" s="154" t="str">
        <f>CONCATENATE("METAS AÑO ",T11," POA")</f>
        <v>METAS AÑO 2018 POA</v>
      </c>
      <c r="K24" s="155"/>
      <c r="L24" s="159" t="str">
        <f>CONCATENATE("METAS AÑO ",T11," P.A.")</f>
        <v>METAS AÑO 2018 P.A.</v>
      </c>
      <c r="M24" s="82" t="s">
        <v>42</v>
      </c>
      <c r="N24" s="82"/>
      <c r="O24" s="85" t="str">
        <f>CONCATENATE("AVANCE METAS POA ",T11)</f>
        <v>AVANCE METAS POA 2018</v>
      </c>
      <c r="P24" s="85"/>
      <c r="Q24" s="85" t="str">
        <f>CONCATENATE("AVANCE METAS PA ",T11)</f>
        <v>AVANCE METAS PA 2018</v>
      </c>
      <c r="R24" s="85"/>
      <c r="S24" s="149" t="s">
        <v>26</v>
      </c>
      <c r="T24" s="83" t="s">
        <v>27</v>
      </c>
      <c r="U24" s="162" t="s">
        <v>28</v>
      </c>
      <c r="V24" s="83" t="s">
        <v>46</v>
      </c>
      <c r="W24" s="162" t="s">
        <v>47</v>
      </c>
      <c r="X24" s="152" t="s">
        <v>40</v>
      </c>
      <c r="Y24" s="164" t="s">
        <v>60</v>
      </c>
    </row>
    <row r="25" spans="1:25" ht="12.75" customHeight="1">
      <c r="A25" s="104"/>
      <c r="B25" s="82"/>
      <c r="C25" s="82"/>
      <c r="D25" s="82"/>
      <c r="E25" s="82"/>
      <c r="F25" s="82"/>
      <c r="G25" s="40"/>
      <c r="H25" s="82" t="s">
        <v>12</v>
      </c>
      <c r="I25" s="153"/>
      <c r="J25" s="156"/>
      <c r="K25" s="155"/>
      <c r="L25" s="159"/>
      <c r="M25" s="82"/>
      <c r="N25" s="82"/>
      <c r="O25" s="163" t="s">
        <v>25</v>
      </c>
      <c r="P25" s="152" t="s">
        <v>17</v>
      </c>
      <c r="Q25" s="84" t="s">
        <v>25</v>
      </c>
      <c r="R25" s="161" t="s">
        <v>17</v>
      </c>
      <c r="S25" s="150"/>
      <c r="T25" s="83"/>
      <c r="U25" s="162"/>
      <c r="V25" s="83"/>
      <c r="W25" s="162"/>
      <c r="X25" s="152"/>
      <c r="Y25" s="165"/>
    </row>
    <row r="26" spans="1:25" ht="30.75" customHeight="1">
      <c r="A26" s="104"/>
      <c r="B26" s="82"/>
      <c r="C26" s="82"/>
      <c r="D26" s="82"/>
      <c r="E26" s="82"/>
      <c r="F26" s="82"/>
      <c r="G26" s="40"/>
      <c r="H26" s="82"/>
      <c r="I26" s="153"/>
      <c r="J26" s="157"/>
      <c r="K26" s="158"/>
      <c r="L26" s="159"/>
      <c r="M26" s="82"/>
      <c r="N26" s="82"/>
      <c r="O26" s="163"/>
      <c r="P26" s="152"/>
      <c r="Q26" s="84"/>
      <c r="R26" s="161"/>
      <c r="S26" s="151"/>
      <c r="T26" s="83"/>
      <c r="U26" s="162"/>
      <c r="V26" s="83"/>
      <c r="W26" s="162"/>
      <c r="X26" s="152"/>
      <c r="Y26" s="165"/>
    </row>
    <row r="27" spans="1:25" ht="189.75" customHeight="1" thickBot="1">
      <c r="A27" s="55">
        <v>1</v>
      </c>
      <c r="B27" s="81" t="s">
        <v>58</v>
      </c>
      <c r="C27" s="81"/>
      <c r="D27" s="81"/>
      <c r="E27" s="81"/>
      <c r="F27" s="81"/>
      <c r="G27" s="62"/>
      <c r="H27" s="31"/>
      <c r="I27" s="74" t="s">
        <v>66</v>
      </c>
      <c r="J27" s="148" t="s">
        <v>67</v>
      </c>
      <c r="K27" s="148"/>
      <c r="L27" s="63">
        <v>0.2</v>
      </c>
      <c r="M27" s="89" t="s">
        <v>68</v>
      </c>
      <c r="N27" s="89"/>
      <c r="O27" s="51">
        <v>0.1</v>
      </c>
      <c r="P27" s="51">
        <f>10%/20%</f>
        <v>0.5</v>
      </c>
      <c r="Q27" s="51">
        <v>0.1</v>
      </c>
      <c r="R27" s="75">
        <f>(Q27/L27)</f>
        <v>0.5</v>
      </c>
      <c r="S27" s="76">
        <v>28000000</v>
      </c>
      <c r="T27" s="76">
        <v>9891538</v>
      </c>
      <c r="U27" s="77">
        <f>T27/S27</f>
        <v>0.3532692142857143</v>
      </c>
      <c r="V27" s="78">
        <v>0</v>
      </c>
      <c r="W27" s="79">
        <f>V27/S27</f>
        <v>0</v>
      </c>
      <c r="X27" s="66" t="s">
        <v>71</v>
      </c>
      <c r="Y27" s="71"/>
    </row>
    <row r="28" spans="1:23" s="35" customFormat="1" ht="24.75" customHeight="1" thickBot="1">
      <c r="A28" s="146" t="s">
        <v>1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32"/>
      <c r="Q28" s="32"/>
      <c r="R28" s="32"/>
      <c r="S28" s="33">
        <f>SUM(S27:S27)</f>
        <v>28000000</v>
      </c>
      <c r="T28" s="64">
        <f>SUM(T27:T27)</f>
        <v>9891538</v>
      </c>
      <c r="U28" s="52">
        <f>T28/S28</f>
        <v>0.3532692142857143</v>
      </c>
      <c r="V28" s="34">
        <f>SUM(V27:V27)</f>
        <v>0</v>
      </c>
      <c r="W28" s="53">
        <f>V28/S28</f>
        <v>0</v>
      </c>
    </row>
    <row r="29" spans="2:21" s="35" customFormat="1" ht="30.75" customHeight="1" thickBot="1">
      <c r="B29" s="87" t="s">
        <v>38</v>
      </c>
      <c r="C29" s="88"/>
      <c r="D29" s="57">
        <v>2</v>
      </c>
      <c r="F29" s="58" t="s">
        <v>37</v>
      </c>
      <c r="G29" s="59">
        <v>42549</v>
      </c>
      <c r="H29" s="60"/>
      <c r="I29" s="61">
        <v>43236</v>
      </c>
      <c r="J29" s="54"/>
      <c r="K29" s="54"/>
      <c r="L29" s="54"/>
      <c r="M29" s="54"/>
      <c r="N29" s="54"/>
      <c r="O29" s="42"/>
      <c r="P29" s="36">
        <f>AVERAGE(P27:P27)</f>
        <v>0.5</v>
      </c>
      <c r="Q29" s="37"/>
      <c r="R29" s="70">
        <f>AVERAGE(R27:R27)</f>
        <v>0.5</v>
      </c>
      <c r="S29" s="144"/>
      <c r="T29" s="145"/>
      <c r="U29" s="38"/>
    </row>
    <row r="30" spans="12:24" ht="18">
      <c r="L30" s="54"/>
      <c r="M30" s="54"/>
      <c r="T30" s="11"/>
      <c r="U30" s="11"/>
      <c r="X30" s="69"/>
    </row>
    <row r="31" spans="12:21" ht="12.75">
      <c r="L31" s="54"/>
      <c r="M31" s="54"/>
      <c r="T31" s="11"/>
      <c r="U31" s="11"/>
    </row>
    <row r="32" spans="1:24" s="13" customFormat="1" ht="21.75" customHeight="1">
      <c r="A32" s="47"/>
      <c r="B32" s="48"/>
      <c r="C32" s="166" t="s">
        <v>41</v>
      </c>
      <c r="D32" s="90"/>
      <c r="E32" s="90"/>
      <c r="F32" s="91"/>
      <c r="G32" s="167" t="s">
        <v>52</v>
      </c>
      <c r="H32" s="167"/>
      <c r="I32" s="167"/>
      <c r="J32" s="167"/>
      <c r="K32" s="12"/>
      <c r="L32" s="54"/>
      <c r="M32" s="54"/>
      <c r="N32" s="12"/>
      <c r="O32" s="12"/>
      <c r="P32" s="12"/>
      <c r="Q32" s="12"/>
      <c r="R32" s="12"/>
      <c r="S32" s="12">
        <f>1/20%</f>
        <v>5</v>
      </c>
      <c r="T32" s="12"/>
      <c r="U32" s="12"/>
      <c r="V32" s="12"/>
      <c r="W32" s="12"/>
      <c r="X32" s="12"/>
    </row>
    <row r="33" spans="1:24" s="13" customFormat="1" ht="29.25" customHeight="1">
      <c r="A33" s="86" t="s">
        <v>14</v>
      </c>
      <c r="B33" s="86"/>
      <c r="C33" s="95" t="s">
        <v>55</v>
      </c>
      <c r="D33" s="93"/>
      <c r="E33" s="93"/>
      <c r="F33" s="94"/>
      <c r="G33" s="49" t="s">
        <v>53</v>
      </c>
      <c r="H33" s="49"/>
      <c r="I33" s="95" t="str">
        <f>'[1]POA H.A.'!G24</f>
        <v>LUZ DEYANIRA GONZALEZ CASTILLO</v>
      </c>
      <c r="J33" s="94"/>
      <c r="K33" s="12"/>
      <c r="L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29.25" customHeight="1">
      <c r="A34" s="90" t="s">
        <v>15</v>
      </c>
      <c r="B34" s="91"/>
      <c r="C34" s="95" t="s">
        <v>56</v>
      </c>
      <c r="D34" s="93"/>
      <c r="E34" s="93"/>
      <c r="F34" s="94"/>
      <c r="G34" s="49" t="s">
        <v>54</v>
      </c>
      <c r="H34" s="49"/>
      <c r="I34" s="95" t="str">
        <f>'[1]POA H.A.'!G25</f>
        <v>Subdirectora de Planeación y Sistemas de Información</v>
      </c>
      <c r="J34" s="94"/>
      <c r="K34" s="12"/>
      <c r="L34" s="65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29.25" customHeight="1">
      <c r="A35" s="86" t="s">
        <v>13</v>
      </c>
      <c r="B35" s="86"/>
      <c r="C35" s="166"/>
      <c r="D35" s="90"/>
      <c r="E35" s="90"/>
      <c r="F35" s="91"/>
      <c r="G35" s="49"/>
      <c r="H35" s="49"/>
      <c r="I35" s="95"/>
      <c r="J35" s="94"/>
      <c r="K35" s="12"/>
      <c r="L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29.25" customHeight="1">
      <c r="A36" s="86" t="s">
        <v>16</v>
      </c>
      <c r="B36" s="86"/>
      <c r="C36" s="92">
        <v>43383</v>
      </c>
      <c r="D36" s="93"/>
      <c r="E36" s="93"/>
      <c r="F36" s="94"/>
      <c r="G36" s="50">
        <v>42550</v>
      </c>
      <c r="H36" s="49"/>
      <c r="I36" s="92">
        <f>C36</f>
        <v>43383</v>
      </c>
      <c r="J36" s="94"/>
      <c r="K36" s="12"/>
      <c r="L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45" spans="13:15" ht="12.75">
      <c r="M45" s="80"/>
      <c r="N45" s="80"/>
      <c r="O45" s="80"/>
    </row>
    <row r="46" spans="13:15" ht="12.75">
      <c r="M46" s="67"/>
      <c r="N46" s="67"/>
      <c r="O46" s="68"/>
    </row>
    <row r="47" spans="13:15" ht="18.75" customHeight="1">
      <c r="M47" s="72"/>
      <c r="N47" s="67"/>
      <c r="O47" s="68"/>
    </row>
    <row r="48" spans="13:15" ht="18.75" customHeight="1">
      <c r="M48" s="73"/>
      <c r="N48" s="67"/>
      <c r="O48" s="68"/>
    </row>
    <row r="49" spans="13:16" ht="18.75" customHeight="1">
      <c r="M49" s="73"/>
      <c r="N49" s="67"/>
      <c r="O49" s="68"/>
      <c r="P49" s="68"/>
    </row>
    <row r="50" spans="13:15" ht="18.75" customHeight="1">
      <c r="M50" s="73"/>
      <c r="N50" s="67"/>
      <c r="O50" s="68"/>
    </row>
    <row r="51" spans="13:15" ht="18.75" customHeight="1">
      <c r="M51" s="73"/>
      <c r="N51" s="67"/>
      <c r="O51" s="68"/>
    </row>
    <row r="52" spans="13:15" ht="18.75" customHeight="1">
      <c r="M52" s="72"/>
      <c r="N52" s="67"/>
      <c r="O52" s="68"/>
    </row>
    <row r="53" spans="13:15" ht="18.75" customHeight="1">
      <c r="M53" s="72"/>
      <c r="N53" s="67"/>
      <c r="O53" s="68"/>
    </row>
    <row r="54" spans="13:15" ht="18.75" customHeight="1">
      <c r="M54" s="72"/>
      <c r="N54" s="67"/>
      <c r="O54" s="68"/>
    </row>
    <row r="55" spans="13:15" ht="18.75" customHeight="1">
      <c r="M55" s="67"/>
      <c r="N55" s="67"/>
      <c r="O55" s="68"/>
    </row>
    <row r="56" ht="18.75" customHeight="1"/>
  </sheetData>
  <sheetProtection/>
  <mergeCells count="66">
    <mergeCell ref="Y24:Y26"/>
    <mergeCell ref="I35:J35"/>
    <mergeCell ref="I36:J36"/>
    <mergeCell ref="C32:F32"/>
    <mergeCell ref="C33:F33"/>
    <mergeCell ref="G32:J32"/>
    <mergeCell ref="C34:F34"/>
    <mergeCell ref="C35:F35"/>
    <mergeCell ref="W24:W26"/>
    <mergeCell ref="H25:H26"/>
    <mergeCell ref="J24:K26"/>
    <mergeCell ref="L24:L26"/>
    <mergeCell ref="O14:X14"/>
    <mergeCell ref="R25:R26"/>
    <mergeCell ref="S11:S13"/>
    <mergeCell ref="U24:U26"/>
    <mergeCell ref="O24:P24"/>
    <mergeCell ref="X24:X26"/>
    <mergeCell ref="T24:T26"/>
    <mergeCell ref="O25:O26"/>
    <mergeCell ref="A24:A26"/>
    <mergeCell ref="S29:T29"/>
    <mergeCell ref="A28:O28"/>
    <mergeCell ref="Q23:R23"/>
    <mergeCell ref="D21:I23"/>
    <mergeCell ref="B24:F26"/>
    <mergeCell ref="J27:K27"/>
    <mergeCell ref="S24:S26"/>
    <mergeCell ref="P25:P26"/>
    <mergeCell ref="I24:I26"/>
    <mergeCell ref="A12:C14"/>
    <mergeCell ref="D12:I14"/>
    <mergeCell ref="D15:I17"/>
    <mergeCell ref="D18:I20"/>
    <mergeCell ref="O23:P23"/>
    <mergeCell ref="A21:C23"/>
    <mergeCell ref="A18:C20"/>
    <mergeCell ref="A15:C17"/>
    <mergeCell ref="M11:N13"/>
    <mergeCell ref="A11:C11"/>
    <mergeCell ref="U3:W3"/>
    <mergeCell ref="U4:W4"/>
    <mergeCell ref="D3:T4"/>
    <mergeCell ref="D11:I11"/>
    <mergeCell ref="O11:R11"/>
    <mergeCell ref="T11:T13"/>
    <mergeCell ref="A33:B33"/>
    <mergeCell ref="A34:B34"/>
    <mergeCell ref="C36:F36"/>
    <mergeCell ref="I33:J33"/>
    <mergeCell ref="I34:J34"/>
    <mergeCell ref="U1:X1"/>
    <mergeCell ref="U2:X2"/>
    <mergeCell ref="A5:X5"/>
    <mergeCell ref="A1:C4"/>
    <mergeCell ref="D1:T2"/>
    <mergeCell ref="M45:O45"/>
    <mergeCell ref="B27:F27"/>
    <mergeCell ref="M24:N26"/>
    <mergeCell ref="V24:V26"/>
    <mergeCell ref="Q25:Q26"/>
    <mergeCell ref="Q24:R24"/>
    <mergeCell ref="A36:B36"/>
    <mergeCell ref="A35:B35"/>
    <mergeCell ref="B29:C29"/>
    <mergeCell ref="M27:N27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2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2016-03-31T20:03:43Z</cp:lastPrinted>
  <dcterms:created xsi:type="dcterms:W3CDTF">2009-04-01T16:45:05Z</dcterms:created>
  <dcterms:modified xsi:type="dcterms:W3CDTF">2018-10-17T12:42:28Z</dcterms:modified>
  <cp:category/>
  <cp:version/>
  <cp:contentType/>
  <cp:contentStatus/>
</cp:coreProperties>
</file>