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<sst xmlns="http://schemas.openxmlformats.org/spreadsheetml/2006/main" count="80" uniqueCount="69">
  <si>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</si>
  <si>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</si>
  <si>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</si>
  <si>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</si>
  <si>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</si>
  <si>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</si>
  <si>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</si>
  <si>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</si>
  <si>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</si>
  <si>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</si>
  <si>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</si>
  <si>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</si>
  <si>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</si>
  <si>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</si>
  <si>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</si>
  <si>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</si>
  <si>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</si>
  <si>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</si>
  <si>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</si>
  <si>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</si>
  <si>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</si>
  <si>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</si>
  <si>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</si>
  <si>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</si>
  <si>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</si>
  <si>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</si>
  <si>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</si>
  <si>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</si>
  <si>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</si>
  <si>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</si>
  <si>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</si>
  <si>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</si>
  <si>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</si>
  <si>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</si>
  <si>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</si>
  <si>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</si>
  <si>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</si>
  <si>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</si>
  <si>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</si>
  <si>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</si>
  <si>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</si>
  <si>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</si>
  <si>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</si>
  <si>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</si>
  <si>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</si>
  <si>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</si>
  <si>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</si>
  <si>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</si>
  <si>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</si>
  <si>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</si>
  <si>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</si>
  <si>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</si>
  <si>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</si>
  <si>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</si>
  <si>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</si>
  <si>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</si>
  <si>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BERTHA CRUZ FORERO</t>
  </si>
  <si>
    <t>Subdirectora Administración de Recursos Naturales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</si>
  <si>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</si>
  <si>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Seguimiento para el manejo del ruido en las poblaciones por encima de 100.000 habitantes.</t>
  </si>
  <si>
    <t>(No. De Mapas de Ruido con seguimiento/ No. De mapas de ruido con seguimiento programados)*100</t>
  </si>
  <si>
    <t>JUNIO</t>
  </si>
  <si>
    <t>NOVIEMBRE</t>
  </si>
  <si>
    <t>Versión 0</t>
  </si>
  <si>
    <t>440 900 07 02 02</t>
  </si>
  <si>
    <t>3 Mapas de ruido con seguimiento</t>
  </si>
  <si>
    <t>MAYO</t>
  </si>
  <si>
    <t xml:space="preserve">Estudios previos para adquisicion de estacion meteorologica ( PORCESO DE ADQUISICION DE REACTIVOS E INSTRUMENTOS -  S.A 011 DEL 2018 ) .
Calibracion de pistofonos, proceso de contratacion directa 
Entrega de mapa de ruido y capacitacion de medicion de ruido y normatividad de emision de ruido y ruido ambiental al municipio de Duitama. </t>
  </si>
  <si>
    <t>0,75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</si>
</sst>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[$-240A]hh:mm:ss\ AM/PM"/>
    <numFmt numFmtId="192" formatCode="0.000"/>
    <numFmt numFmtId="193" formatCode="0.0"/>
    <numFmt numFmtId="194" formatCode="0.0%"/>
    <numFmt numFmtId="195" formatCode="0.000%"/>
    <numFmt numFmtId="196" formatCode="0.000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9" xfId="5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7" fontId="19" fillId="0" borderId="15" xfId="50" applyNumberFormat="1" applyFont="1" applyFill="1" applyBorder="1" applyAlignment="1" applyProtection="1">
      <alignment horizontal="left" vertical="center" wrapText="1"/>
      <protection/>
    </xf>
    <xf numFmtId="9" fontId="19" fillId="0" borderId="22" xfId="55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49" applyNumberFormat="1" applyFont="1" applyFill="1" applyBorder="1" applyAlignment="1" applyProtection="1">
      <alignment horizontal="center" vertical="center" wrapText="1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vertical="center" wrapText="1"/>
      <protection locked="0"/>
    </xf>
    <xf numFmtId="187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49" applyNumberFormat="1" applyFont="1" applyBorder="1" applyAlignment="1" applyProtection="1">
      <alignment horizontal="justify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187" fontId="0" fillId="24" borderId="10" xfId="5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/>
      <protection/>
    </xf>
    <xf numFmtId="10" fontId="0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" fontId="19" fillId="0" borderId="23" xfId="49" applyNumberFormat="1" applyFont="1" applyBorder="1" applyAlignment="1" applyProtection="1">
      <alignment horizontal="right" vertical="center"/>
      <protection/>
    </xf>
    <xf numFmtId="1" fontId="19" fillId="0" borderId="24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29" fillId="0" borderId="10" xfId="49" applyNumberFormat="1" applyFont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49" fontId="19" fillId="0" borderId="30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3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49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87" fontId="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49" fontId="23" fillId="0" borderId="30" xfId="49" applyNumberFormat="1" applyFont="1" applyBorder="1" applyAlignment="1" applyProtection="1">
      <alignment horizontal="center" vertical="center" wrapText="1"/>
      <protection locked="0"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38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0" fontId="0" fillId="0" borderId="18" xfId="55" applyNumberFormat="1" applyFont="1" applyFill="1" applyBorder="1" applyAlignment="1" applyProtection="1">
      <alignment horizontal="center" vertical="center" wrapText="1"/>
      <protection/>
    </xf>
    <xf numFmtId="0" fontId="0" fillId="0" borderId="16" xfId="55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2%20MAPAS%20DE%20RUIDO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2%20MAPAS%20DE%20RUIDO\FEV-16%20Construccion%20laborato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2%20MAPAS%20DE%20RUIDO\FEV-16%20Mapas%20de%20ru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Redes de Monitoreo y Calidad Ambiental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Mapas de ruido</v>
          </cell>
        </row>
        <row r="14">
          <cell r="B14" t="str">
            <v>Actualización, Seguimiento y/o elaboración de mapas para el manejo del ruido en las poblaciones por encima de 100.000 habitantes.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70" zoomScaleNormal="70" zoomScalePageLayoutView="0" workbookViewId="0" topLeftCell="P13">
      <selection activeCell="S36" sqref="S36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0.7109375" style="10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71.7109375" style="1" bestFit="1" customWidth="1"/>
    <col min="26" max="16384" width="11.421875" style="1" customWidth="1"/>
  </cols>
  <sheetData>
    <row r="1" spans="1:24" ht="60" customHeight="1">
      <c r="A1" s="141"/>
      <c r="B1" s="141"/>
      <c r="C1" s="141"/>
      <c r="D1" s="122" t="s">
        <v>18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40" t="s">
        <v>45</v>
      </c>
      <c r="V1" s="140"/>
      <c r="W1" s="140"/>
      <c r="X1" s="140"/>
    </row>
    <row r="2" spans="1:24" ht="21.75" customHeight="1">
      <c r="A2" s="141"/>
      <c r="B2" s="141"/>
      <c r="C2" s="14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41" t="s">
        <v>19</v>
      </c>
      <c r="V2" s="141"/>
      <c r="W2" s="141"/>
      <c r="X2" s="141"/>
    </row>
    <row r="3" spans="1:24" ht="19.5" customHeight="1">
      <c r="A3" s="141"/>
      <c r="B3" s="141"/>
      <c r="C3" s="141"/>
      <c r="D3" s="122" t="s">
        <v>20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19" t="s">
        <v>22</v>
      </c>
      <c r="V3" s="120"/>
      <c r="W3" s="121"/>
      <c r="X3" s="2" t="s">
        <v>23</v>
      </c>
    </row>
    <row r="4" spans="1:24" ht="19.5" customHeight="1">
      <c r="A4" s="141"/>
      <c r="B4" s="141"/>
      <c r="C4" s="14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19" t="s">
        <v>63</v>
      </c>
      <c r="V4" s="120"/>
      <c r="W4" s="121"/>
      <c r="X4" s="3">
        <v>43003</v>
      </c>
    </row>
    <row r="5" spans="1:24" ht="31.5" customHeight="1">
      <c r="A5" s="142" t="s">
        <v>21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14" t="s">
        <v>5</v>
      </c>
      <c r="B11" s="115"/>
      <c r="C11" s="115"/>
      <c r="D11" s="146" t="str">
        <f>'[2]POA H.A.'!$D$6</f>
        <v>FORTALECIMIENTO DEL SINA PARA LA GESTIÓN AMBIENTAL</v>
      </c>
      <c r="E11" s="146"/>
      <c r="F11" s="146"/>
      <c r="G11" s="146"/>
      <c r="H11" s="146"/>
      <c r="I11" s="146"/>
      <c r="J11" s="22" t="s">
        <v>2</v>
      </c>
      <c r="K11" s="22" t="s">
        <v>3</v>
      </c>
      <c r="L11" s="44"/>
      <c r="M11" s="108" t="s">
        <v>24</v>
      </c>
      <c r="N11" s="109"/>
      <c r="O11" s="124" t="s">
        <v>46</v>
      </c>
      <c r="P11" s="124"/>
      <c r="Q11" s="124"/>
      <c r="R11" s="124"/>
      <c r="S11" s="92" t="s">
        <v>49</v>
      </c>
      <c r="T11" s="92">
        <v>2018</v>
      </c>
      <c r="U11" s="46"/>
      <c r="V11" s="46"/>
      <c r="W11" s="46"/>
      <c r="X11" s="46"/>
    </row>
    <row r="12" spans="1:24" ht="22.5" customHeight="1">
      <c r="A12" s="95" t="s">
        <v>29</v>
      </c>
      <c r="B12" s="96"/>
      <c r="C12" s="97"/>
      <c r="D12" s="126" t="str">
        <f>'[2]POA H.A.'!$D$7</f>
        <v>Fortalecimiento Interno</v>
      </c>
      <c r="E12" s="127"/>
      <c r="F12" s="127"/>
      <c r="G12" s="127"/>
      <c r="H12" s="127"/>
      <c r="I12" s="128"/>
      <c r="J12" s="23" t="s">
        <v>4</v>
      </c>
      <c r="K12" s="24">
        <v>5000000</v>
      </c>
      <c r="L12" s="25"/>
      <c r="M12" s="110"/>
      <c r="N12" s="111"/>
      <c r="O12" s="15" t="s">
        <v>66</v>
      </c>
      <c r="P12" s="15" t="s">
        <v>61</v>
      </c>
      <c r="Q12" s="15" t="s">
        <v>62</v>
      </c>
      <c r="R12" s="15" t="s">
        <v>0</v>
      </c>
      <c r="S12" s="93"/>
      <c r="T12" s="93"/>
      <c r="U12" s="8"/>
      <c r="V12" s="8"/>
      <c r="W12" s="8"/>
      <c r="X12" s="8"/>
    </row>
    <row r="13" spans="1:24" ht="23.25" customHeight="1">
      <c r="A13" s="98"/>
      <c r="B13" s="99"/>
      <c r="C13" s="100"/>
      <c r="D13" s="129"/>
      <c r="E13" s="130"/>
      <c r="F13" s="130"/>
      <c r="G13" s="130"/>
      <c r="H13" s="130"/>
      <c r="I13" s="131"/>
      <c r="J13" s="26" t="s">
        <v>6</v>
      </c>
      <c r="K13" s="28" t="s">
        <v>7</v>
      </c>
      <c r="L13" s="25"/>
      <c r="M13" s="112"/>
      <c r="N13" s="113"/>
      <c r="O13" s="17"/>
      <c r="P13" s="17" t="s">
        <v>50</v>
      </c>
      <c r="Q13" s="17"/>
      <c r="R13" s="17"/>
      <c r="S13" s="94"/>
      <c r="T13" s="94"/>
      <c r="U13" s="8"/>
      <c r="V13" s="8"/>
      <c r="W13" s="8"/>
      <c r="X13" s="8"/>
    </row>
    <row r="14" spans="1:24" ht="15.75" customHeight="1" thickBot="1">
      <c r="A14" s="101"/>
      <c r="B14" s="102"/>
      <c r="C14" s="103"/>
      <c r="D14" s="132"/>
      <c r="E14" s="133"/>
      <c r="F14" s="133"/>
      <c r="G14" s="133"/>
      <c r="H14" s="133"/>
      <c r="I14" s="134"/>
      <c r="J14" s="26" t="s">
        <v>8</v>
      </c>
      <c r="K14" s="28" t="s">
        <v>7</v>
      </c>
      <c r="L14" s="29"/>
      <c r="M14" s="27"/>
      <c r="N14" s="30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15.75" customHeight="1">
      <c r="A15" s="95" t="s">
        <v>51</v>
      </c>
      <c r="B15" s="96"/>
      <c r="C15" s="97"/>
      <c r="D15" s="126" t="str">
        <f>'[2]POA H.A.'!$D$8</f>
        <v>Redes de Monitoreo y Calidad Ambiental  </v>
      </c>
      <c r="E15" s="127"/>
      <c r="F15" s="127"/>
      <c r="G15" s="127"/>
      <c r="H15" s="127"/>
      <c r="I15" s="128"/>
      <c r="J15" s="26" t="s">
        <v>9</v>
      </c>
      <c r="K15" s="28" t="s">
        <v>7</v>
      </c>
      <c r="L15" s="29"/>
      <c r="M15" s="27"/>
      <c r="N15" s="3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98"/>
      <c r="B16" s="99"/>
      <c r="C16" s="100"/>
      <c r="D16" s="129"/>
      <c r="E16" s="130"/>
      <c r="F16" s="130"/>
      <c r="G16" s="130"/>
      <c r="H16" s="130"/>
      <c r="I16" s="131"/>
      <c r="J16" s="26" t="s">
        <v>10</v>
      </c>
      <c r="K16" s="28" t="s">
        <v>7</v>
      </c>
      <c r="L16" s="29"/>
      <c r="M16" s="27"/>
      <c r="N16" s="3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01"/>
      <c r="B17" s="102"/>
      <c r="C17" s="103"/>
      <c r="D17" s="132"/>
      <c r="E17" s="133"/>
      <c r="F17" s="133"/>
      <c r="G17" s="133"/>
      <c r="H17" s="133"/>
      <c r="I17" s="134"/>
      <c r="J17" s="26" t="s">
        <v>31</v>
      </c>
      <c r="K17" s="28" t="s">
        <v>7</v>
      </c>
      <c r="L17" s="29"/>
      <c r="M17" s="27"/>
      <c r="N17" s="3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95" t="s">
        <v>52</v>
      </c>
      <c r="B18" s="96"/>
      <c r="C18" s="97"/>
      <c r="D18" s="149" t="str">
        <f>'[3]POA H.A.'!$D$9</f>
        <v>Mapas de ruido</v>
      </c>
      <c r="E18" s="150"/>
      <c r="F18" s="150"/>
      <c r="G18" s="150"/>
      <c r="H18" s="150"/>
      <c r="I18" s="151"/>
      <c r="J18" s="26" t="s">
        <v>32</v>
      </c>
      <c r="K18" s="28" t="s">
        <v>7</v>
      </c>
      <c r="L18" s="29"/>
      <c r="M18" s="27"/>
      <c r="N18" s="3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98"/>
      <c r="B19" s="99"/>
      <c r="C19" s="100"/>
      <c r="D19" s="152"/>
      <c r="E19" s="153"/>
      <c r="F19" s="153"/>
      <c r="G19" s="153"/>
      <c r="H19" s="153"/>
      <c r="I19" s="154"/>
      <c r="J19" s="26" t="s">
        <v>33</v>
      </c>
      <c r="K19" s="28" t="s">
        <v>7</v>
      </c>
      <c r="L19" s="29"/>
      <c r="M19" s="27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01"/>
      <c r="B20" s="102"/>
      <c r="C20" s="103"/>
      <c r="D20" s="155"/>
      <c r="E20" s="156"/>
      <c r="F20" s="156"/>
      <c r="G20" s="156"/>
      <c r="H20" s="156"/>
      <c r="I20" s="157"/>
      <c r="J20" s="26" t="s">
        <v>34</v>
      </c>
      <c r="K20" s="28" t="s">
        <v>7</v>
      </c>
      <c r="L20" s="29"/>
      <c r="M20" s="27"/>
      <c r="N20" s="30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95" t="s">
        <v>30</v>
      </c>
      <c r="B21" s="96"/>
      <c r="C21" s="97"/>
      <c r="D21" s="149" t="s">
        <v>64</v>
      </c>
      <c r="E21" s="150"/>
      <c r="F21" s="150"/>
      <c r="G21" s="150"/>
      <c r="H21" s="150"/>
      <c r="I21" s="151"/>
      <c r="J21" s="26" t="s">
        <v>35</v>
      </c>
      <c r="K21" s="28" t="s">
        <v>7</v>
      </c>
      <c r="L21" s="29"/>
      <c r="M21" s="27"/>
      <c r="N21" s="30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98"/>
      <c r="B22" s="99"/>
      <c r="C22" s="100"/>
      <c r="D22" s="152"/>
      <c r="E22" s="153"/>
      <c r="F22" s="153"/>
      <c r="G22" s="153"/>
      <c r="H22" s="153"/>
      <c r="I22" s="154"/>
      <c r="J22" s="26" t="s">
        <v>36</v>
      </c>
      <c r="K22" s="48" t="s">
        <v>7</v>
      </c>
      <c r="L22" s="29"/>
      <c r="M22" s="27"/>
      <c r="N22" s="30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98"/>
      <c r="B23" s="99"/>
      <c r="C23" s="100"/>
      <c r="D23" s="152"/>
      <c r="E23" s="153"/>
      <c r="F23" s="153"/>
      <c r="G23" s="153"/>
      <c r="H23" s="153"/>
      <c r="I23" s="154"/>
      <c r="J23" s="47" t="s">
        <v>39</v>
      </c>
      <c r="K23" s="49">
        <f>SUM(K12:K22)</f>
        <v>5000000</v>
      </c>
      <c r="L23" s="65"/>
      <c r="M23" s="27"/>
      <c r="N23" s="30"/>
      <c r="O23" s="116"/>
      <c r="P23" s="116"/>
      <c r="Q23" s="135"/>
      <c r="R23" s="135"/>
      <c r="S23" s="8"/>
      <c r="T23" s="8"/>
      <c r="U23" s="8"/>
      <c r="V23" s="8"/>
      <c r="W23" s="8"/>
      <c r="X23" s="8"/>
      <c r="Y23" s="13"/>
    </row>
    <row r="24" spans="1:25" ht="30.75" customHeight="1">
      <c r="A24" s="124" t="s">
        <v>11</v>
      </c>
      <c r="B24" s="123" t="s">
        <v>43</v>
      </c>
      <c r="C24" s="123"/>
      <c r="D24" s="123"/>
      <c r="E24" s="123"/>
      <c r="F24" s="123"/>
      <c r="G24" s="41"/>
      <c r="H24" s="41"/>
      <c r="I24" s="147" t="s">
        <v>44</v>
      </c>
      <c r="J24" s="86" t="str">
        <f>CONCATENATE("METAS AÑO ",T11," POA")</f>
        <v>METAS AÑO 2018 POA</v>
      </c>
      <c r="K24" s="87"/>
      <c r="L24" s="91" t="str">
        <f>CONCATENATE("METAS AÑO ",T11," P.A.")</f>
        <v>METAS AÑO 2018 P.A.</v>
      </c>
      <c r="M24" s="123" t="s">
        <v>42</v>
      </c>
      <c r="N24" s="123"/>
      <c r="O24" s="107" t="str">
        <f>CONCATENATE("AVANCE METAS POA ",T11)</f>
        <v>AVANCE METAS POA 2018</v>
      </c>
      <c r="P24" s="107"/>
      <c r="Q24" s="107" t="str">
        <f>CONCATENATE("AVANCE METAS PA ",T11)</f>
        <v>AVANCE METAS PA 2018</v>
      </c>
      <c r="R24" s="107"/>
      <c r="S24" s="136" t="s">
        <v>26</v>
      </c>
      <c r="T24" s="125" t="s">
        <v>27</v>
      </c>
      <c r="U24" s="143" t="s">
        <v>28</v>
      </c>
      <c r="V24" s="125" t="s">
        <v>47</v>
      </c>
      <c r="W24" s="143" t="s">
        <v>48</v>
      </c>
      <c r="X24" s="118" t="s">
        <v>40</v>
      </c>
      <c r="Y24" s="144" t="s">
        <v>58</v>
      </c>
    </row>
    <row r="25" spans="1:25" ht="12.75" customHeight="1">
      <c r="A25" s="124"/>
      <c r="B25" s="123"/>
      <c r="C25" s="123"/>
      <c r="D25" s="123"/>
      <c r="E25" s="123"/>
      <c r="F25" s="123"/>
      <c r="G25" s="42"/>
      <c r="H25" s="123" t="s">
        <v>12</v>
      </c>
      <c r="I25" s="147"/>
      <c r="J25" s="88"/>
      <c r="K25" s="87"/>
      <c r="L25" s="91"/>
      <c r="M25" s="123"/>
      <c r="N25" s="123"/>
      <c r="O25" s="77" t="s">
        <v>25</v>
      </c>
      <c r="P25" s="118" t="s">
        <v>17</v>
      </c>
      <c r="Q25" s="148" t="s">
        <v>25</v>
      </c>
      <c r="R25" s="117" t="s">
        <v>17</v>
      </c>
      <c r="S25" s="137"/>
      <c r="T25" s="125"/>
      <c r="U25" s="143"/>
      <c r="V25" s="125"/>
      <c r="W25" s="143"/>
      <c r="X25" s="118"/>
      <c r="Y25" s="145"/>
    </row>
    <row r="26" spans="1:25" ht="30.75" customHeight="1">
      <c r="A26" s="124"/>
      <c r="B26" s="123"/>
      <c r="C26" s="123"/>
      <c r="D26" s="123"/>
      <c r="E26" s="123"/>
      <c r="F26" s="123"/>
      <c r="G26" s="42"/>
      <c r="H26" s="123"/>
      <c r="I26" s="147"/>
      <c r="J26" s="89"/>
      <c r="K26" s="90"/>
      <c r="L26" s="91"/>
      <c r="M26" s="123"/>
      <c r="N26" s="123"/>
      <c r="O26" s="77"/>
      <c r="P26" s="118"/>
      <c r="Q26" s="148"/>
      <c r="R26" s="117"/>
      <c r="S26" s="138"/>
      <c r="T26" s="125"/>
      <c r="U26" s="143"/>
      <c r="V26" s="125"/>
      <c r="W26" s="143"/>
      <c r="X26" s="118"/>
      <c r="Y26" s="145"/>
    </row>
    <row r="27" spans="1:25" ht="112.5" customHeight="1">
      <c r="A27" s="71">
        <v>1</v>
      </c>
      <c r="B27" s="160" t="str">
        <f>'[3]POA H.A.'!$B$14</f>
        <v>Actualización, Seguimiento y/o elaboración de mapas para el manejo del ruido en las poblaciones por encima de 100.000 habitantes.</v>
      </c>
      <c r="C27" s="161"/>
      <c r="D27" s="161"/>
      <c r="E27" s="161"/>
      <c r="F27" s="162"/>
      <c r="G27" s="62"/>
      <c r="H27" s="31"/>
      <c r="I27" s="66" t="s">
        <v>59</v>
      </c>
      <c r="J27" s="158" t="s">
        <v>65</v>
      </c>
      <c r="K27" s="159"/>
      <c r="L27" s="63">
        <v>3</v>
      </c>
      <c r="M27" s="139" t="s">
        <v>60</v>
      </c>
      <c r="N27" s="139"/>
      <c r="O27" s="64" t="s">
        <v>68</v>
      </c>
      <c r="P27" s="72">
        <f>O27/3</f>
        <v>0.25</v>
      </c>
      <c r="Q27" s="64">
        <v>0.75</v>
      </c>
      <c r="R27" s="72">
        <f>Q27/L27</f>
        <v>0.25</v>
      </c>
      <c r="S27" s="40">
        <v>5000000</v>
      </c>
      <c r="T27" s="70">
        <v>0</v>
      </c>
      <c r="U27" s="69">
        <f>T27/S27</f>
        <v>0</v>
      </c>
      <c r="V27" s="70">
        <v>0</v>
      </c>
      <c r="W27" s="69">
        <v>0</v>
      </c>
      <c r="X27" s="68" t="s">
        <v>67</v>
      </c>
      <c r="Y27" s="67"/>
    </row>
    <row r="28" spans="1:23" s="34" customFormat="1" ht="24.75" customHeight="1" thickBot="1">
      <c r="A28" s="85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59"/>
      <c r="Q28" s="32"/>
      <c r="R28" s="32"/>
      <c r="S28" s="33">
        <f>SUM(S27:S27)</f>
        <v>5000000</v>
      </c>
      <c r="T28" s="60">
        <f>SUM(T27:T27)</f>
        <v>0</v>
      </c>
      <c r="U28" s="54"/>
      <c r="V28" s="60">
        <f>SUM(V27:V27)</f>
        <v>0</v>
      </c>
      <c r="W28" s="61"/>
    </row>
    <row r="29" spans="2:21" s="34" customFormat="1" ht="30.75" customHeight="1" thickBot="1">
      <c r="B29" s="105" t="s">
        <v>38</v>
      </c>
      <c r="C29" s="106"/>
      <c r="D29" s="35">
        <v>1</v>
      </c>
      <c r="F29" s="36" t="s">
        <v>37</v>
      </c>
      <c r="G29" s="56">
        <v>42549</v>
      </c>
      <c r="H29" s="57"/>
      <c r="I29" s="55">
        <v>43236</v>
      </c>
      <c r="J29" s="58"/>
      <c r="K29" s="58"/>
      <c r="L29" s="58"/>
      <c r="M29" s="58"/>
      <c r="N29" s="58"/>
      <c r="O29" s="45"/>
      <c r="P29" s="37">
        <f>AVERAGE(P27:P27)</f>
        <v>0.25</v>
      </c>
      <c r="Q29" s="38"/>
      <c r="R29" s="37">
        <f>AVERAGE(R27:R27)</f>
        <v>0.25</v>
      </c>
      <c r="S29" s="83"/>
      <c r="T29" s="84"/>
      <c r="U29" s="39"/>
    </row>
    <row r="30" spans="20:21" ht="12.75">
      <c r="T30" s="11"/>
      <c r="U30" s="11"/>
    </row>
    <row r="31" spans="20:21" ht="12.75">
      <c r="T31" s="11"/>
      <c r="U31" s="11"/>
    </row>
    <row r="32" spans="1:24" s="13" customFormat="1" ht="21.75" customHeight="1">
      <c r="A32" s="50"/>
      <c r="B32" s="51"/>
      <c r="C32" s="78" t="s">
        <v>41</v>
      </c>
      <c r="D32" s="79"/>
      <c r="E32" s="79"/>
      <c r="F32" s="80"/>
      <c r="G32" s="82" t="s">
        <v>53</v>
      </c>
      <c r="H32" s="82"/>
      <c r="I32" s="82"/>
      <c r="J32" s="8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29.25" customHeight="1">
      <c r="A33" s="73" t="s">
        <v>14</v>
      </c>
      <c r="B33" s="73"/>
      <c r="C33" s="74" t="s">
        <v>56</v>
      </c>
      <c r="D33" s="81"/>
      <c r="E33" s="81"/>
      <c r="F33" s="75"/>
      <c r="G33" s="52" t="s">
        <v>54</v>
      </c>
      <c r="H33" s="52"/>
      <c r="I33" s="74" t="str">
        <f>'[1]POA H.A.'!G24</f>
        <v>LUZ DEYANIRA GONZALEZ CASTILLO</v>
      </c>
      <c r="J33" s="7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9.25" customHeight="1">
      <c r="A34" s="79" t="s">
        <v>15</v>
      </c>
      <c r="B34" s="80"/>
      <c r="C34" s="74" t="s">
        <v>57</v>
      </c>
      <c r="D34" s="81"/>
      <c r="E34" s="81"/>
      <c r="F34" s="75"/>
      <c r="G34" s="52" t="s">
        <v>55</v>
      </c>
      <c r="H34" s="52"/>
      <c r="I34" s="74" t="str">
        <f>'[1]POA H.A.'!G25</f>
        <v>Subdirectora de Planeación y Sistemas de Información</v>
      </c>
      <c r="J34" s="75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9.25" customHeight="1">
      <c r="A35" s="73" t="s">
        <v>13</v>
      </c>
      <c r="B35" s="73"/>
      <c r="C35" s="78"/>
      <c r="D35" s="79"/>
      <c r="E35" s="79"/>
      <c r="F35" s="80"/>
      <c r="G35" s="52"/>
      <c r="H35" s="52"/>
      <c r="I35" s="74"/>
      <c r="J35" s="7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9.25" customHeight="1">
      <c r="A36" s="73" t="s">
        <v>16</v>
      </c>
      <c r="B36" s="73"/>
      <c r="C36" s="76">
        <v>43291</v>
      </c>
      <c r="D36" s="81"/>
      <c r="E36" s="81"/>
      <c r="F36" s="75"/>
      <c r="G36" s="53">
        <v>42550</v>
      </c>
      <c r="H36" s="52"/>
      <c r="I36" s="76">
        <f>C36</f>
        <v>43291</v>
      </c>
      <c r="J36" s="7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49" ht="12.75">
      <c r="M49" s="43"/>
    </row>
  </sheetData>
  <sheetProtection/>
  <mergeCells count="65">
    <mergeCell ref="I33:J33"/>
    <mergeCell ref="D15:I17"/>
    <mergeCell ref="D18:I20"/>
    <mergeCell ref="I34:J34"/>
    <mergeCell ref="J27:K27"/>
    <mergeCell ref="B27:F27"/>
    <mergeCell ref="A33:B33"/>
    <mergeCell ref="C34:F34"/>
    <mergeCell ref="A34:B34"/>
    <mergeCell ref="Y24:Y26"/>
    <mergeCell ref="O11:R11"/>
    <mergeCell ref="T11:T13"/>
    <mergeCell ref="D11:I11"/>
    <mergeCell ref="V24:V26"/>
    <mergeCell ref="W24:W26"/>
    <mergeCell ref="I24:I26"/>
    <mergeCell ref="Q25:Q26"/>
    <mergeCell ref="D21:I23"/>
    <mergeCell ref="B24:F26"/>
    <mergeCell ref="X24:X26"/>
    <mergeCell ref="S24:S26"/>
    <mergeCell ref="M27:N27"/>
    <mergeCell ref="U1:X1"/>
    <mergeCell ref="U2:X2"/>
    <mergeCell ref="A5:X5"/>
    <mergeCell ref="A1:C4"/>
    <mergeCell ref="D1:T2"/>
    <mergeCell ref="O24:P24"/>
    <mergeCell ref="U24:U26"/>
    <mergeCell ref="U3:W3"/>
    <mergeCell ref="U4:W4"/>
    <mergeCell ref="D3:T4"/>
    <mergeCell ref="H25:H26"/>
    <mergeCell ref="A24:A26"/>
    <mergeCell ref="T24:T26"/>
    <mergeCell ref="A12:C14"/>
    <mergeCell ref="D12:I14"/>
    <mergeCell ref="M24:N26"/>
    <mergeCell ref="Q23:R23"/>
    <mergeCell ref="M11:N13"/>
    <mergeCell ref="A11:C11"/>
    <mergeCell ref="O23:P23"/>
    <mergeCell ref="R25:R26"/>
    <mergeCell ref="A21:C23"/>
    <mergeCell ref="P25:P26"/>
    <mergeCell ref="S29:T29"/>
    <mergeCell ref="A28:O28"/>
    <mergeCell ref="J24:K26"/>
    <mergeCell ref="L24:L26"/>
    <mergeCell ref="S11:S13"/>
    <mergeCell ref="A18:C20"/>
    <mergeCell ref="O14:X14"/>
    <mergeCell ref="A15:C17"/>
    <mergeCell ref="B29:C29"/>
    <mergeCell ref="Q24:R24"/>
    <mergeCell ref="A36:B36"/>
    <mergeCell ref="A35:B35"/>
    <mergeCell ref="I35:J35"/>
    <mergeCell ref="I36:J36"/>
    <mergeCell ref="O25:O26"/>
    <mergeCell ref="C32:F32"/>
    <mergeCell ref="C33:F33"/>
    <mergeCell ref="G32:J32"/>
    <mergeCell ref="C36:F36"/>
    <mergeCell ref="C35:F35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2017-07-11T20:55:56Z</cp:lastPrinted>
  <dcterms:created xsi:type="dcterms:W3CDTF">2009-04-01T16:45:05Z</dcterms:created>
  <dcterms:modified xsi:type="dcterms:W3CDTF">2018-07-25T20:35:41Z</dcterms:modified>
  <cp:category/>
  <cp:version/>
  <cp:contentType/>
  <cp:contentStatus/>
</cp:coreProperties>
</file>