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8370" activeTab="0"/>
  </bookViews>
  <sheets>
    <sheet name="POA-1" sheetId="1" r:id="rId1"/>
  </sheets>
  <externalReferences>
    <externalReference r:id="rId4"/>
    <externalReference r:id="rId5"/>
    <externalReference r:id="rId6"/>
  </externalReferences>
  <definedNames/>
  <calcPr fullCalcOnLoad="1"/>
</workbook>
</file>

<file path=xl/comments1.xml><?xml version="1.0" encoding="utf-8"?>
<comments xmlns="http://schemas.openxmlformats.org/spreadsheetml/2006/main">
  <authors>
    <author>Celia Vel?squez</author>
    <author>Fredy Alexander Pachon Sanchez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 ref="L27" authorId="1">
      <text>
        <r>
          <rPr>
            <b/>
            <sz val="9"/>
            <rFont val="Tahoma"/>
            <family val="2"/>
          </rPr>
          <t>Fredy Alexander Pachon Sanchez:</t>
        </r>
        <r>
          <rPr>
            <sz val="9"/>
            <rFont val="Tahoma"/>
            <family val="2"/>
          </rPr>
          <t xml:space="preserve">
Porcentaje de avance en la implementacion del programa regional de negocios verdes</t>
        </r>
      </text>
    </comment>
  </commentList>
</comments>
</file>

<file path=xl/sharedStrings.xml><?xml version="1.0" encoding="utf-8"?>
<sst xmlns="http://schemas.openxmlformats.org/spreadsheetml/2006/main" count="82" uniqueCount="73">
  <si>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</si>
  <si>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</si>
  <si>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</si>
  <si>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</si>
  <si>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</si>
  <si>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</si>
  <si>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</si>
  <si>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</si>
  <si>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</si>
  <si>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</si>
  <si>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</si>
  <si>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</si>
  <si>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</si>
  <si>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</si>
  <si>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</si>
  <si>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</si>
  <si>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</si>
  <si>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</si>
  <si>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</si>
  <si>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</si>
  <si>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</si>
  <si>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</si>
  <si>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</si>
  <si>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</si>
  <si>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</si>
  <si>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</si>
  <si>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</si>
  <si>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</si>
  <si>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</si>
  <si>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</si>
  <si>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</si>
  <si>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</si>
  <si>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</si>
  <si>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</si>
  <si>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</si>
  <si>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</si>
  <si>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</si>
  <si>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</si>
  <si>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</si>
  <si>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</si>
  <si>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</si>
  <si>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</si>
  <si>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</si>
  <si>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</si>
  <si>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</si>
  <si>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</si>
  <si>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</si>
  <si>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</si>
  <si>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</si>
  <si>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</si>
  <si>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SUBPROGRAMA PLAN DE ACCIÓN:</t>
  </si>
  <si>
    <t xml:space="preserve">PROYECTO </t>
  </si>
  <si>
    <t>APROBÓ</t>
  </si>
  <si>
    <t>LUZ DEYANIRA GONZALEZ CASTILLO</t>
  </si>
  <si>
    <t>Subdirectora de Planeación y Sistemas de Información</t>
  </si>
  <si>
    <t>JAIRO IGNACIO GARCIA</t>
  </si>
  <si>
    <t>Subdirector de Ecosistemas y Gestión Ambiental</t>
  </si>
  <si>
    <r>
      <rPr>
        <b/>
        <sz val="10"/>
        <rFont val="Arial"/>
        <family val="2"/>
      </rPr>
      <t>FUENTE DE VERIFICACION DE EVIDENCIAS REPORTADAS</t>
    </r>
    <r>
      <rPr>
        <sz val="10"/>
        <rFont val="Arial"/>
        <family val="0"/>
      </rPr>
      <t xml:space="preserve"> 
(Señalar ruta magnetica o fisica de acceso a la evidencia)</t>
    </r>
  </si>
  <si>
    <t>JUNIO</t>
  </si>
  <si>
    <t>Implementación de Acciones de Manejo  y  Conservación  de ecosistemas  Estratégicos</t>
  </si>
  <si>
    <t>NOVIEMBRE</t>
  </si>
  <si>
    <t>x</t>
  </si>
  <si>
    <t>Versión 0</t>
  </si>
  <si>
    <t xml:space="preserve">    Proyectos en implementación y/o ejecutado</t>
  </si>
  <si>
    <t xml:space="preserve">Formulacion e implementacion de 3 POE </t>
  </si>
  <si>
    <t xml:space="preserve">  POE  formulados y en proceso de  implementados</t>
  </si>
  <si>
    <t>No. POE formulados y en proceso de implentacion / No. POE programados</t>
  </si>
  <si>
    <t>CPS 2018-010; CPS 2018-011; CPS 2018-035, CPS 2018-051; CPS 2018-</t>
  </si>
  <si>
    <t>0,2</t>
  </si>
  <si>
    <t>MARZO</t>
  </si>
  <si>
    <t xml:space="preserve">Se esta diseñando el plan de mejora para  las empresas seleccionadas en la aplicación de los criterios ambientales (social, economico y ambiental)  para convertirse en negocios verdes.
Socializacion del programa regional de negocios verdes en  las universidades Santo Tomas y Boyaca con el fin de vincularlos al programa de negocios verdes (nodo de produccion)
</t>
  </si>
  <si>
    <t>0,8</t>
  </si>
  <si>
    <t>Salida de campo a municipios de Cocuy y Guican con el fin de socializar el POE, de la zona de influencia del PNN El Cocuy, realizacion de 7 talleres con la comunidad.
Diseño de propuesta con el SENA Sogamoso con el fin de facilitar la implementacion del POE del PNR Siscunci-Oceta.
Acompañamiento a instituciones con el fin de potencializar el ecoturismo como estrategia de conservacion y uso sostenible
Formulacion del proyecto para la implementacion de ecoturismo en PNR Serrania El Peligro
Se esta ejecutando los CPS de  5  profesionales de diferentes areas para desarrollar actividades de ecoturismo en la jurisdicción de Corpoboyacá
Se avanza en  la  formulacion de los POE del  PNN El Cocuy, en los municipios de Guican y El Cocuy, 
Se realizaron reuniones de tasacion de compensacion en las empresas Acerias Paz del Rio y Cooservicios
Talleres en el municipio de Paipa con relación al sendero 
Apoyo a liberacion de oso peresoso en el PNR Las Quinchas</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</si>
</sst>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240A]dddd\,\ dd&quot; de &quot;mmmm&quot; de &quot;yyyy"/>
    <numFmt numFmtId="184" formatCode="[$-240A]h:mm:ss\ AM/PM"/>
    <numFmt numFmtId="185" formatCode="[$-240A]hh:mm:ss\ AM/PM"/>
    <numFmt numFmtId="186" formatCode="0.0"/>
    <numFmt numFmtId="187" formatCode="0.000"/>
    <numFmt numFmtId="188" formatCode="0.0%"/>
    <numFmt numFmtId="189" formatCode="0.000%"/>
    <numFmt numFmtId="190" formatCode="0.0000%"/>
    <numFmt numFmtId="191" formatCode="0.00000%"/>
    <numFmt numFmtId="192" formatCode="0.000000%"/>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9"/>
      <name val="Arial"/>
      <family val="2"/>
    </font>
    <font>
      <sz val="10"/>
      <color indexed="10"/>
      <name val="Arial"/>
      <family val="2"/>
    </font>
    <font>
      <b/>
      <sz val="10"/>
      <color indexed="8"/>
      <name val="Arial"/>
      <family val="2"/>
    </font>
    <font>
      <b/>
      <sz val="10"/>
      <color theme="1"/>
      <name val="Arial"/>
      <family val="2"/>
    </font>
    <font>
      <sz val="10"/>
      <color rgb="FFFF000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right style="thin"/>
      <top/>
      <bottom style="medium"/>
    </border>
    <border>
      <left style="thin"/>
      <right style="thin"/>
      <top/>
      <bottom style="medium"/>
    </border>
    <border>
      <left/>
      <right style="thin"/>
      <top style="thin"/>
      <bottom style="thin"/>
    </border>
    <border>
      <left style="medium"/>
      <right style="medium"/>
      <top style="medium"/>
      <bottom style="medium"/>
    </border>
    <border>
      <left style="thin"/>
      <right/>
      <top style="thin"/>
      <bottom style="thin"/>
    </border>
    <border>
      <left style="thin"/>
      <right>
        <color indexed="63"/>
      </right>
      <top/>
      <bottom style="medium"/>
    </border>
    <border>
      <left/>
      <right/>
      <top style="thin"/>
      <bottom style="thin"/>
    </border>
    <border>
      <left style="medium"/>
      <right style="thin"/>
      <top>
        <color indexed="63"/>
      </top>
      <bottom style="medium"/>
    </border>
    <border>
      <left style="thin"/>
      <right style="thin"/>
      <top/>
      <bottom style="thin"/>
    </border>
    <border>
      <left style="thin"/>
      <right style="thin"/>
      <top/>
      <bottom/>
    </border>
    <border>
      <left style="medium"/>
      <right>
        <color indexed="63"/>
      </right>
      <top style="medium"/>
      <bottom>
        <color indexed="63"/>
      </bottom>
    </border>
    <border>
      <left>
        <color indexed="63"/>
      </left>
      <right>
        <color indexed="63"/>
      </right>
      <top style="medium"/>
      <bottom>
        <color indexed="63"/>
      </bottom>
    </border>
    <border>
      <left style="thin"/>
      <right/>
      <top style="thin"/>
      <bottom/>
    </border>
    <border>
      <left/>
      <right style="thin"/>
      <top/>
      <bottom/>
    </border>
    <border>
      <left style="thin"/>
      <right/>
      <top/>
      <bottom/>
    </border>
    <border>
      <left style="thin"/>
      <right/>
      <top/>
      <bottom style="thin"/>
    </border>
    <border>
      <left/>
      <right style="thin"/>
      <top/>
      <bottom style="thin"/>
    </border>
    <border>
      <left/>
      <right style="thin"/>
      <top style="thin"/>
      <bottom/>
    </border>
    <border>
      <left style="medium"/>
      <right/>
      <top style="thin"/>
      <bottom/>
    </border>
    <border>
      <left/>
      <right/>
      <top style="thin"/>
      <bottom/>
    </border>
    <border>
      <left style="medium"/>
      <right/>
      <top/>
      <bottom/>
    </border>
    <border>
      <left style="medium"/>
      <right/>
      <top/>
      <bottom style="medium"/>
    </border>
    <border>
      <left style="medium"/>
      <right/>
      <top style="medium"/>
      <bottom style="thin"/>
    </border>
    <border>
      <left/>
      <right/>
      <top style="medium"/>
      <bottom style="thin"/>
    </border>
    <border>
      <left/>
      <right/>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70">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61" applyNumberFormat="1" applyFont="1" applyBorder="1" applyAlignment="1" applyProtection="1">
      <alignment vertical="center"/>
      <protection locked="0"/>
    </xf>
    <xf numFmtId="49" fontId="20" fillId="0" borderId="0" xfId="61" applyNumberFormat="1" applyFont="1" applyFill="1" applyBorder="1" applyAlignment="1" applyProtection="1">
      <alignment horizontal="center" vertical="center"/>
      <protection locked="0"/>
    </xf>
    <xf numFmtId="49" fontId="0" fillId="0" borderId="10" xfId="61" applyNumberFormat="1" applyFont="1" applyBorder="1" applyAlignment="1" applyProtection="1">
      <alignment horizontal="center" vertical="center" wrapText="1"/>
      <protection locked="0"/>
    </xf>
    <xf numFmtId="0" fontId="0" fillId="0" borderId="0" xfId="0" applyAlignment="1" applyProtection="1">
      <alignment horizontal="left" vertical="center"/>
      <protection locked="0"/>
    </xf>
    <xf numFmtId="49" fontId="0" fillId="0" borderId="0" xfId="61"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19" fillId="0" borderId="10" xfId="0" applyFont="1" applyBorder="1" applyAlignment="1" applyProtection="1">
      <alignment horizontal="justify" vertical="center" wrapText="1"/>
      <protection/>
    </xf>
    <xf numFmtId="0" fontId="19" fillId="16" borderId="14" xfId="0" applyFont="1" applyFill="1" applyBorder="1" applyAlignment="1" applyProtection="1">
      <alignment horizontal="center" vertical="center"/>
      <protection/>
    </xf>
    <xf numFmtId="181" fontId="19" fillId="0" borderId="15" xfId="0" applyNumberFormat="1" applyFont="1" applyFill="1" applyBorder="1" applyAlignment="1" applyProtection="1">
      <alignment horizontal="left" vertical="center"/>
      <protection/>
    </xf>
    <xf numFmtId="0" fontId="0" fillId="0" borderId="0" xfId="0" applyAlignment="1" applyProtection="1">
      <alignment vertical="center"/>
      <protection/>
    </xf>
    <xf numFmtId="0" fontId="0" fillId="0" borderId="16"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17" xfId="61" applyNumberFormat="1" applyFont="1" applyFill="1" applyBorder="1" applyAlignment="1" applyProtection="1">
      <alignment horizontal="center" vertical="center"/>
      <protection/>
    </xf>
    <xf numFmtId="9" fontId="0" fillId="0" borderId="0" xfId="61"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181" fontId="0" fillId="0" borderId="10" xfId="62" applyNumberFormat="1" applyFont="1" applyFill="1" applyBorder="1" applyAlignment="1">
      <alignment horizontal="right" vertical="center" wrapText="1"/>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19" fillId="0" borderId="18"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9" fontId="0" fillId="0" borderId="10" xfId="61" applyNumberFormat="1" applyFont="1" applyBorder="1" applyAlignment="1" applyProtection="1">
      <alignment horizontal="center" vertical="center" wrapText="1"/>
      <protection/>
    </xf>
    <xf numFmtId="9" fontId="19" fillId="0" borderId="10" xfId="67" applyFont="1" applyBorder="1" applyAlignment="1" applyProtection="1">
      <alignment horizontal="center" vertical="center"/>
      <protection locked="0"/>
    </xf>
    <xf numFmtId="9" fontId="0" fillId="0" borderId="19" xfId="62" applyNumberFormat="1" applyFont="1" applyFill="1" applyBorder="1" applyAlignment="1" applyProtection="1">
      <alignment horizontal="center" vertical="center" wrapText="1"/>
      <protection/>
    </xf>
    <xf numFmtId="14" fontId="0" fillId="0" borderId="10" xfId="0" applyNumberFormat="1" applyFont="1" applyBorder="1" applyAlignment="1" applyProtection="1">
      <alignment horizontal="center" vertical="center"/>
      <protection/>
    </xf>
    <xf numFmtId="14" fontId="0" fillId="0" borderId="18" xfId="0" applyNumberFormat="1" applyFont="1" applyBorder="1" applyAlignment="1" applyProtection="1">
      <alignment vertical="top" wrapText="1"/>
      <protection/>
    </xf>
    <xf numFmtId="14" fontId="0" fillId="0" borderId="20"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0" fontId="19" fillId="16" borderId="21" xfId="0" applyFont="1" applyFill="1" applyBorder="1" applyAlignment="1" applyProtection="1">
      <alignment horizontal="center" vertical="center"/>
      <protection/>
    </xf>
    <xf numFmtId="181" fontId="19" fillId="0" borderId="15" xfId="62" applyNumberFormat="1" applyFont="1" applyFill="1" applyBorder="1" applyAlignment="1" applyProtection="1">
      <alignment horizontal="left" vertical="center" wrapText="1"/>
      <protection/>
    </xf>
    <xf numFmtId="9" fontId="19" fillId="0" borderId="22" xfId="67" applyFont="1" applyBorder="1" applyAlignment="1" applyProtection="1">
      <alignment horizontal="center" vertical="center"/>
      <protection/>
    </xf>
    <xf numFmtId="0" fontId="0" fillId="0" borderId="10" xfId="0" applyFont="1" applyBorder="1" applyAlignment="1">
      <alignment vertical="center" wrapText="1"/>
    </xf>
    <xf numFmtId="0" fontId="0" fillId="0" borderId="10" xfId="0" applyFont="1" applyBorder="1" applyAlignment="1" applyProtection="1">
      <alignment horizontal="center" vertical="center"/>
      <protection/>
    </xf>
    <xf numFmtId="9" fontId="0" fillId="0" borderId="10" xfId="0" applyNumberFormat="1" applyFont="1" applyFill="1" applyBorder="1" applyAlignment="1" applyProtection="1">
      <alignment horizontal="center" vertical="center" wrapText="1"/>
      <protection/>
    </xf>
    <xf numFmtId="3" fontId="19" fillId="24" borderId="0" xfId="0" applyNumberFormat="1" applyFont="1" applyFill="1" applyBorder="1" applyAlignment="1" applyProtection="1">
      <alignment horizontal="right" vertical="center"/>
      <protection/>
    </xf>
    <xf numFmtId="10" fontId="0" fillId="0" borderId="10" xfId="67" applyNumberFormat="1" applyFont="1" applyBorder="1" applyAlignment="1" applyProtection="1">
      <alignment horizontal="center" vertical="center" wrapText="1"/>
      <protection locked="0"/>
    </xf>
    <xf numFmtId="0" fontId="0" fillId="0" borderId="10" xfId="61" applyNumberFormat="1" applyFont="1" applyBorder="1" applyAlignment="1" applyProtection="1">
      <alignment horizontal="left" vertical="center" wrapText="1"/>
      <protection locked="0"/>
    </xf>
    <xf numFmtId="10" fontId="0" fillId="0" borderId="10" xfId="67" applyNumberFormat="1" applyFont="1" applyFill="1" applyBorder="1" applyAlignment="1" applyProtection="1">
      <alignment horizontal="center" vertical="center" wrapText="1"/>
      <protection locked="0"/>
    </xf>
    <xf numFmtId="0" fontId="0" fillId="0" borderId="10" xfId="0" applyFont="1" applyBorder="1" applyAlignment="1">
      <alignment horizontal="justify" vertical="center" wrapText="1"/>
    </xf>
    <xf numFmtId="1" fontId="0" fillId="0" borderId="10" xfId="0" applyNumberFormat="1" applyFont="1" applyFill="1" applyBorder="1" applyAlignment="1" applyProtection="1">
      <alignment horizontal="center" vertical="center" wrapText="1"/>
      <protection/>
    </xf>
    <xf numFmtId="3" fontId="27" fillId="0" borderId="10" xfId="59" applyNumberFormat="1" applyFont="1" applyFill="1" applyBorder="1" applyAlignment="1">
      <alignment vertical="center" wrapText="1"/>
    </xf>
    <xf numFmtId="0" fontId="0" fillId="0" borderId="10" xfId="0" applyFont="1" applyBorder="1" applyAlignment="1" applyProtection="1">
      <alignment horizontal="justify" vertical="center" wrapText="1"/>
      <protection/>
    </xf>
    <xf numFmtId="2" fontId="0" fillId="0" borderId="10" xfId="67" applyNumberFormat="1" applyFont="1" applyFill="1" applyBorder="1" applyAlignment="1" applyProtection="1">
      <alignment horizontal="center" vertical="center" wrapText="1"/>
      <protection locked="0"/>
    </xf>
    <xf numFmtId="0" fontId="0" fillId="0" borderId="10" xfId="61" applyNumberFormat="1" applyFont="1" applyBorder="1" applyAlignment="1" applyProtection="1">
      <alignment horizontal="left" vertical="top" wrapText="1"/>
      <protection locked="0"/>
    </xf>
    <xf numFmtId="3" fontId="27" fillId="0" borderId="10" xfId="59" applyNumberFormat="1" applyFont="1" applyFill="1" applyBorder="1" applyAlignment="1">
      <alignment horizontal="center" vertical="center" wrapText="1"/>
    </xf>
    <xf numFmtId="49" fontId="23" fillId="0" borderId="23" xfId="61" applyNumberFormat="1" applyFont="1" applyBorder="1" applyAlignment="1" applyProtection="1">
      <alignment horizontal="center" vertical="center" wrapText="1"/>
      <protection locked="0"/>
    </xf>
    <xf numFmtId="0" fontId="18" fillId="0" borderId="20" xfId="0" applyFont="1" applyBorder="1" applyAlignment="1">
      <alignment horizontal="center" vertical="center"/>
    </xf>
    <xf numFmtId="0" fontId="18" fillId="0" borderId="16" xfId="0" applyFont="1" applyBorder="1" applyAlignment="1">
      <alignment horizontal="center" vertical="center"/>
    </xf>
    <xf numFmtId="0" fontId="19" fillId="0" borderId="10" xfId="0" applyFont="1" applyBorder="1" applyAlignment="1" applyProtection="1">
      <alignment horizontal="center" vertical="center" wrapText="1"/>
      <protection locked="0"/>
    </xf>
    <xf numFmtId="49" fontId="19" fillId="0" borderId="10" xfId="61" applyNumberFormat="1" applyFont="1" applyBorder="1" applyAlignment="1" applyProtection="1">
      <alignment horizontal="center" vertical="center" wrapText="1"/>
      <protection/>
    </xf>
    <xf numFmtId="49" fontId="23" fillId="0" borderId="10" xfId="61"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xf>
    <xf numFmtId="1" fontId="19" fillId="0" borderId="24" xfId="61" applyNumberFormat="1" applyFont="1" applyBorder="1" applyAlignment="1" applyProtection="1">
      <alignment horizontal="right" vertical="center"/>
      <protection/>
    </xf>
    <xf numFmtId="1" fontId="19" fillId="0" borderId="25" xfId="61" applyNumberFormat="1" applyFont="1" applyBorder="1" applyAlignment="1" applyProtection="1">
      <alignment horizontal="right" vertical="center"/>
      <protection/>
    </xf>
    <xf numFmtId="0" fontId="19" fillId="0" borderId="26" xfId="0" applyFont="1" applyBorder="1" applyAlignment="1" applyProtection="1">
      <alignment horizontal="center" vertical="center"/>
      <protection/>
    </xf>
    <xf numFmtId="0" fontId="19" fillId="0" borderId="27"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0" fontId="19" fillId="0" borderId="29"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49" fontId="19" fillId="0" borderId="10" xfId="61" applyNumberFormat="1"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xf>
    <xf numFmtId="0" fontId="19" fillId="0" borderId="23" xfId="0" applyFont="1" applyBorder="1" applyAlignment="1" applyProtection="1">
      <alignment horizontal="center" vertical="center" wrapText="1"/>
      <protection/>
    </xf>
    <xf numFmtId="0" fontId="19" fillId="0" borderId="22" xfId="0" applyFont="1" applyBorder="1" applyAlignment="1" applyProtection="1">
      <alignment horizontal="center" vertical="center" wrapText="1"/>
      <protection/>
    </xf>
    <xf numFmtId="49" fontId="20" fillId="0" borderId="0" xfId="61" applyNumberFormat="1" applyFont="1" applyFill="1" applyBorder="1" applyAlignment="1" applyProtection="1">
      <alignment horizontal="center" vertical="center"/>
      <protection locked="0"/>
    </xf>
    <xf numFmtId="0" fontId="21" fillId="0" borderId="10" xfId="0" applyFont="1" applyBorder="1" applyAlignment="1">
      <alignment horizontal="center" vertical="center"/>
    </xf>
    <xf numFmtId="0" fontId="0" fillId="0" borderId="18" xfId="0" applyBorder="1" applyAlignment="1" applyProtection="1">
      <alignment horizontal="left" vertical="center"/>
      <protection/>
    </xf>
    <xf numFmtId="0" fontId="0" fillId="0" borderId="16" xfId="0" applyBorder="1" applyAlignment="1" applyProtection="1">
      <alignment horizontal="left" vertical="center"/>
      <protection/>
    </xf>
    <xf numFmtId="3" fontId="0" fillId="0" borderId="10" xfId="0" applyNumberFormat="1" applyFont="1" applyFill="1" applyBorder="1" applyAlignment="1" applyProtection="1">
      <alignment horizontal="justify" vertical="center" wrapText="1"/>
      <protection/>
    </xf>
    <xf numFmtId="0" fontId="18" fillId="0" borderId="18" xfId="0" applyFont="1" applyBorder="1" applyAlignment="1">
      <alignment horizontal="center" vertical="center"/>
    </xf>
    <xf numFmtId="0" fontId="30" fillId="0" borderId="10" xfId="61" applyNumberFormat="1" applyFont="1" applyBorder="1" applyAlignment="1" applyProtection="1">
      <alignment horizontal="center" vertical="center" wrapText="1"/>
      <protection/>
    </xf>
    <xf numFmtId="0" fontId="0" fillId="0" borderId="10" xfId="67" applyNumberFormat="1" applyFont="1" applyFill="1" applyBorder="1" applyAlignment="1" applyProtection="1">
      <alignment horizontal="center" vertical="center" wrapText="1"/>
      <protection/>
    </xf>
    <xf numFmtId="0" fontId="24" fillId="0" borderId="13"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25" borderId="10"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19" fillId="0" borderId="29"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16" borderId="32" xfId="0" applyFont="1" applyFill="1" applyBorder="1" applyAlignment="1" applyProtection="1">
      <alignment horizontal="left" vertical="center" wrapText="1"/>
      <protection/>
    </xf>
    <xf numFmtId="0" fontId="19" fillId="16" borderId="33" xfId="0" applyFont="1" applyFill="1" applyBorder="1" applyAlignment="1" applyProtection="1">
      <alignment horizontal="left" vertical="center" wrapText="1"/>
      <protection/>
    </xf>
    <xf numFmtId="0" fontId="19" fillId="16" borderId="31" xfId="0" applyFont="1" applyFill="1" applyBorder="1" applyAlignment="1" applyProtection="1">
      <alignment horizontal="left" vertical="center" wrapText="1"/>
      <protection/>
    </xf>
    <xf numFmtId="0" fontId="19" fillId="16" borderId="34"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27" xfId="0" applyFont="1" applyFill="1" applyBorder="1" applyAlignment="1" applyProtection="1">
      <alignment horizontal="left" vertical="center" wrapText="1"/>
      <protection/>
    </xf>
    <xf numFmtId="0" fontId="19" fillId="16" borderId="35"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19" fillId="16" borderId="36" xfId="0" applyFont="1" applyFill="1" applyBorder="1" applyAlignment="1" applyProtection="1">
      <alignment horizontal="left" vertical="center" wrapText="1"/>
      <protection/>
    </xf>
    <xf numFmtId="0" fontId="19" fillId="16" borderId="37" xfId="0" applyFont="1" applyFill="1" applyBorder="1" applyAlignment="1" applyProtection="1">
      <alignment horizontal="left" vertical="center" wrapText="1"/>
      <protection/>
    </xf>
    <xf numFmtId="0" fontId="22" fillId="0" borderId="18"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wrapText="1"/>
      <protection/>
    </xf>
    <xf numFmtId="0" fontId="0" fillId="0" borderId="26" xfId="0" applyFont="1" applyFill="1" applyBorder="1" applyAlignment="1" applyProtection="1">
      <alignment horizontal="justify" vertical="center" wrapText="1"/>
      <protection/>
    </xf>
    <xf numFmtId="0" fontId="0" fillId="0" borderId="33"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28"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27"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38"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49" fontId="0" fillId="0" borderId="0" xfId="61" applyNumberFormat="1" applyFont="1" applyFill="1" applyBorder="1" applyAlignment="1" applyProtection="1">
      <alignment horizontal="center" vertical="center"/>
      <protection locked="0"/>
    </xf>
    <xf numFmtId="49" fontId="19" fillId="0" borderId="23" xfId="61" applyNumberFormat="1" applyFont="1" applyBorder="1" applyAlignment="1" applyProtection="1">
      <alignment horizontal="center" vertical="center" wrapText="1"/>
      <protection locked="0"/>
    </xf>
    <xf numFmtId="0" fontId="30" fillId="0" borderId="10" xfId="0" applyFont="1" applyBorder="1" applyAlignment="1" applyProtection="1">
      <alignment horizontal="center" vertical="center" wrapText="1"/>
      <protection/>
    </xf>
    <xf numFmtId="1" fontId="0" fillId="0" borderId="26" xfId="0" applyNumberFormat="1" applyFont="1" applyFill="1" applyBorder="1" applyAlignment="1" applyProtection="1">
      <alignment horizontal="justify" vertical="center" wrapText="1"/>
      <protection/>
    </xf>
    <xf numFmtId="1" fontId="0" fillId="0" borderId="33" xfId="0" applyNumberFormat="1" applyFont="1" applyFill="1" applyBorder="1" applyAlignment="1" applyProtection="1">
      <alignment horizontal="justify" vertical="center" wrapText="1"/>
      <protection/>
    </xf>
    <xf numFmtId="1" fontId="0" fillId="0" borderId="31" xfId="0" applyNumberFormat="1" applyFont="1" applyFill="1" applyBorder="1" applyAlignment="1" applyProtection="1">
      <alignment horizontal="justify" vertical="center" wrapText="1"/>
      <protection/>
    </xf>
    <xf numFmtId="1" fontId="0" fillId="0" borderId="28"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27"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38" xfId="0" applyNumberFormat="1" applyFont="1" applyFill="1" applyBorder="1" applyAlignment="1" applyProtection="1">
      <alignment horizontal="justify" vertical="center" wrapText="1"/>
      <protection/>
    </xf>
    <xf numFmtId="1" fontId="0" fillId="0" borderId="30" xfId="0" applyNumberFormat="1" applyFont="1" applyFill="1" applyBorder="1" applyAlignment="1" applyProtection="1">
      <alignment horizontal="justify" vertical="center" wrapText="1"/>
      <protection/>
    </xf>
    <xf numFmtId="0" fontId="0" fillId="0" borderId="10" xfId="61"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21" fillId="0" borderId="18" xfId="0" applyFont="1" applyBorder="1" applyAlignment="1">
      <alignment horizontal="center" vertical="center"/>
    </xf>
    <xf numFmtId="0" fontId="21" fillId="0" borderId="16" xfId="0" applyFont="1" applyBorder="1" applyAlignment="1">
      <alignment horizontal="center" vertical="center"/>
    </xf>
    <xf numFmtId="49" fontId="31" fillId="0" borderId="0" xfId="61" applyNumberFormat="1" applyFont="1" applyFill="1" applyBorder="1" applyAlignment="1" applyProtection="1">
      <alignment horizontal="center" vertical="center"/>
      <protection locked="0"/>
    </xf>
    <xf numFmtId="0" fontId="0" fillId="0" borderId="10" xfId="0" applyFont="1" applyBorder="1" applyAlignment="1">
      <alignment horizontal="center" vertical="center" wrapText="1"/>
    </xf>
    <xf numFmtId="181" fontId="0" fillId="0" borderId="13" xfId="0" applyNumberFormat="1" applyFont="1" applyBorder="1" applyAlignment="1" applyProtection="1">
      <alignment horizontal="center" vertical="center"/>
      <protection locked="0"/>
    </xf>
    <xf numFmtId="181" fontId="0" fillId="0" borderId="22" xfId="0" applyNumberFormat="1" applyFont="1" applyBorder="1" applyAlignment="1" applyProtection="1">
      <alignment horizontal="center" vertical="center"/>
      <protection locked="0"/>
    </xf>
    <xf numFmtId="0" fontId="19" fillId="0" borderId="0" xfId="0" applyFont="1" applyBorder="1" applyAlignment="1" applyProtection="1">
      <alignment horizontal="right" vertical="center"/>
      <protection/>
    </xf>
    <xf numFmtId="3" fontId="27" fillId="0" borderId="10" xfId="0" applyNumberFormat="1" applyFont="1" applyFill="1" applyBorder="1" applyAlignment="1">
      <alignment horizontal="center" vertical="center" wrapText="1"/>
    </xf>
    <xf numFmtId="14" fontId="21" fillId="0" borderId="18" xfId="0" applyNumberFormat="1" applyFont="1" applyBorder="1" applyAlignment="1">
      <alignment horizontal="center" vertical="center"/>
    </xf>
    <xf numFmtId="0" fontId="21" fillId="0" borderId="20" xfId="0" applyFont="1" applyBorder="1" applyAlignment="1">
      <alignment horizontal="center" vertical="center"/>
    </xf>
    <xf numFmtId="0" fontId="18" fillId="0" borderId="10" xfId="0" applyFont="1" applyBorder="1" applyAlignment="1">
      <alignment horizontal="center" vertical="center"/>
    </xf>
  </cellXfs>
  <cellStyles count="62">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Incorrecto" xfId="58"/>
    <cellStyle name="Comma" xfId="59"/>
    <cellStyle name="Comma [0]" xfId="60"/>
    <cellStyle name="Millares_FORMATO POA" xfId="61"/>
    <cellStyle name="Millares_Libro2" xfId="62"/>
    <cellStyle name="Currency" xfId="63"/>
    <cellStyle name="Currency [0]" xfId="64"/>
    <cellStyle name="Neutral" xfId="65"/>
    <cellStyle name="Notas" xfId="66"/>
    <cellStyle name="Percent" xfId="67"/>
    <cellStyle name="Porcentaje 2"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ncoproyectos1\COMPARTIDA\Users\cvelasquez\Download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ancoproyectos1\COMPARTIDA\Users\cvelasquez\Downloads\FEV-16%20Manejo%20y%20protecci&#243;n%20del%20suel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ancoproyectos1\COMPARTIDA\Users\cvelasquez\Downloads\FEV-16%20Negocios%20verdes%20sosteni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PROCESOS PRODUCTIVOS COMPETITIVOS Y SOSTENIBLES, PREVENCIÓN Y CONTROL DE LA CONTAMINACIÓN Y EL DETERIORO AMBIENTAL</v>
          </cell>
        </row>
        <row r="7">
          <cell r="D7" t="str">
            <v>Desarrollo de Procesos Productivos Sostenibles</v>
          </cell>
        </row>
        <row r="8">
          <cell r="D8" t="str">
            <v>Sectores Productivos y Negocios Verdes Sostenibles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9">
          <cell r="D9" t="str">
            <v>Negocios verdes sostenibles</v>
          </cell>
        </row>
        <row r="10">
          <cell r="D10">
            <v>53090503010490</v>
          </cell>
        </row>
        <row r="14">
          <cell r="B14" t="str">
            <v>Formulación e implementación del programa regional de negocios verdes</v>
          </cell>
          <cell r="F14" t="str">
            <v>proyecto de negocios y mercados y/o biocomercio</v>
          </cell>
          <cell r="J14" t="str">
            <v>No. Proyectos ejecutados/ No. De proyectos programados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showGridLines="0" tabSelected="1" zoomScale="90" zoomScaleNormal="90" zoomScalePageLayoutView="0" workbookViewId="0" topLeftCell="M26">
      <selection activeCell="V29" sqref="V29"/>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10" hidden="1" customWidth="1"/>
    <col min="9" max="9" width="50.00390625" style="10" customWidth="1"/>
    <col min="10" max="10" width="25.140625" style="1" customWidth="1"/>
    <col min="11" max="11" width="21.57421875" style="1" customWidth="1"/>
    <col min="12" max="12" width="28.28125" style="1" customWidth="1"/>
    <col min="13" max="13" width="15.7109375" style="1" customWidth="1"/>
    <col min="14" max="14" width="16.57421875" style="1" customWidth="1"/>
    <col min="15" max="18" width="19.00390625" style="11" customWidth="1"/>
    <col min="19" max="19" width="20.7109375" style="11" customWidth="1"/>
    <col min="20" max="20" width="20.8515625" style="1" customWidth="1"/>
    <col min="21" max="21" width="20.28125" style="1" customWidth="1"/>
    <col min="22" max="22" width="18.57421875" style="1" customWidth="1"/>
    <col min="23" max="23" width="20.8515625" style="1" customWidth="1"/>
    <col min="24" max="24" width="89.00390625" style="1" customWidth="1"/>
    <col min="25" max="25" width="65.28125" style="1" customWidth="1"/>
    <col min="26" max="16384" width="11.421875" style="1" customWidth="1"/>
  </cols>
  <sheetData>
    <row r="1" spans="1:24" ht="60" customHeight="1">
      <c r="A1" s="111"/>
      <c r="B1" s="111"/>
      <c r="C1" s="111"/>
      <c r="D1" s="113" t="s">
        <v>18</v>
      </c>
      <c r="E1" s="113"/>
      <c r="F1" s="113"/>
      <c r="G1" s="113"/>
      <c r="H1" s="113"/>
      <c r="I1" s="113"/>
      <c r="J1" s="113"/>
      <c r="K1" s="113"/>
      <c r="L1" s="113"/>
      <c r="M1" s="113"/>
      <c r="N1" s="113"/>
      <c r="O1" s="113"/>
      <c r="P1" s="113"/>
      <c r="Q1" s="113"/>
      <c r="R1" s="113"/>
      <c r="S1" s="113"/>
      <c r="T1" s="113"/>
      <c r="U1" s="110" t="s">
        <v>45</v>
      </c>
      <c r="V1" s="110"/>
      <c r="W1" s="110"/>
      <c r="X1" s="110"/>
    </row>
    <row r="2" spans="1:24" ht="21.75" customHeight="1">
      <c r="A2" s="111"/>
      <c r="B2" s="111"/>
      <c r="C2" s="111"/>
      <c r="D2" s="113"/>
      <c r="E2" s="113"/>
      <c r="F2" s="113"/>
      <c r="G2" s="113"/>
      <c r="H2" s="113"/>
      <c r="I2" s="113"/>
      <c r="J2" s="113"/>
      <c r="K2" s="113"/>
      <c r="L2" s="113"/>
      <c r="M2" s="113"/>
      <c r="N2" s="113"/>
      <c r="O2" s="113"/>
      <c r="P2" s="113"/>
      <c r="Q2" s="113"/>
      <c r="R2" s="113"/>
      <c r="S2" s="113"/>
      <c r="T2" s="113"/>
      <c r="U2" s="111" t="s">
        <v>19</v>
      </c>
      <c r="V2" s="111"/>
      <c r="W2" s="111"/>
      <c r="X2" s="111"/>
    </row>
    <row r="3" spans="1:24" ht="19.5" customHeight="1">
      <c r="A3" s="111"/>
      <c r="B3" s="111"/>
      <c r="C3" s="111"/>
      <c r="D3" s="113" t="s">
        <v>20</v>
      </c>
      <c r="E3" s="113"/>
      <c r="F3" s="113"/>
      <c r="G3" s="113"/>
      <c r="H3" s="113"/>
      <c r="I3" s="113"/>
      <c r="J3" s="113"/>
      <c r="K3" s="113"/>
      <c r="L3" s="113"/>
      <c r="M3" s="113"/>
      <c r="N3" s="113"/>
      <c r="O3" s="113"/>
      <c r="P3" s="113"/>
      <c r="Q3" s="113"/>
      <c r="R3" s="113"/>
      <c r="S3" s="113"/>
      <c r="T3" s="113"/>
      <c r="U3" s="131" t="s">
        <v>22</v>
      </c>
      <c r="V3" s="132"/>
      <c r="W3" s="133"/>
      <c r="X3" s="2" t="s">
        <v>23</v>
      </c>
    </row>
    <row r="4" spans="1:24" ht="19.5" customHeight="1">
      <c r="A4" s="111"/>
      <c r="B4" s="111"/>
      <c r="C4" s="111"/>
      <c r="D4" s="113"/>
      <c r="E4" s="113"/>
      <c r="F4" s="113"/>
      <c r="G4" s="113"/>
      <c r="H4" s="113"/>
      <c r="I4" s="113"/>
      <c r="J4" s="113"/>
      <c r="K4" s="113"/>
      <c r="L4" s="113"/>
      <c r="M4" s="113"/>
      <c r="N4" s="113"/>
      <c r="O4" s="113"/>
      <c r="P4" s="113"/>
      <c r="Q4" s="113"/>
      <c r="R4" s="113"/>
      <c r="S4" s="113"/>
      <c r="T4" s="113"/>
      <c r="U4" s="131" t="s">
        <v>62</v>
      </c>
      <c r="V4" s="132"/>
      <c r="W4" s="133"/>
      <c r="X4" s="3">
        <v>43003</v>
      </c>
    </row>
    <row r="5" spans="1:24" ht="31.5" customHeight="1">
      <c r="A5" s="112" t="s">
        <v>21</v>
      </c>
      <c r="B5" s="112"/>
      <c r="C5" s="112"/>
      <c r="D5" s="112"/>
      <c r="E5" s="112"/>
      <c r="F5" s="112"/>
      <c r="G5" s="112"/>
      <c r="H5" s="112"/>
      <c r="I5" s="112"/>
      <c r="J5" s="112"/>
      <c r="K5" s="112"/>
      <c r="L5" s="112"/>
      <c r="M5" s="112"/>
      <c r="N5" s="112"/>
      <c r="O5" s="112"/>
      <c r="P5" s="112"/>
      <c r="Q5" s="112"/>
      <c r="R5" s="112"/>
      <c r="S5" s="112"/>
      <c r="T5" s="112"/>
      <c r="U5" s="112"/>
      <c r="V5" s="112"/>
      <c r="W5" s="112"/>
      <c r="X5" s="112"/>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5"/>
      <c r="L7" s="15"/>
      <c r="M7" s="15"/>
      <c r="N7" s="15"/>
      <c r="O7" s="4"/>
      <c r="P7" s="4"/>
      <c r="Q7" s="4"/>
      <c r="R7" s="4"/>
      <c r="S7" s="4"/>
      <c r="T7" s="4"/>
      <c r="U7" s="4"/>
      <c r="V7" s="4"/>
      <c r="W7" s="4"/>
      <c r="X7" s="4"/>
    </row>
    <row r="8" spans="11:23" ht="16.5" customHeight="1">
      <c r="K8" s="17"/>
      <c r="L8" s="17"/>
      <c r="M8" s="17"/>
      <c r="N8" s="17"/>
      <c r="O8" s="5"/>
      <c r="P8" s="5"/>
      <c r="Q8" s="5"/>
      <c r="R8" s="5"/>
      <c r="S8" s="5"/>
      <c r="T8" s="5"/>
      <c r="U8" s="5"/>
      <c r="V8" s="5"/>
      <c r="W8" s="5"/>
    </row>
    <row r="9" spans="11:23" ht="13.5" customHeight="1">
      <c r="K9" s="17"/>
      <c r="L9" s="17"/>
      <c r="M9" s="17"/>
      <c r="N9" s="17"/>
      <c r="O9" s="5"/>
      <c r="P9" s="5"/>
      <c r="Q9" s="5"/>
      <c r="R9" s="5"/>
      <c r="S9" s="5"/>
      <c r="T9" s="5"/>
      <c r="U9" s="5"/>
      <c r="V9" s="5"/>
      <c r="W9" s="5"/>
    </row>
    <row r="10" spans="1:23" ht="9" customHeight="1" thickBot="1">
      <c r="A10" s="19"/>
      <c r="B10" s="20"/>
      <c r="C10" s="20"/>
      <c r="D10" s="22"/>
      <c r="E10" s="22"/>
      <c r="F10" s="22"/>
      <c r="G10" s="22"/>
      <c r="H10" s="21"/>
      <c r="I10" s="21"/>
      <c r="J10" s="22"/>
      <c r="K10" s="22"/>
      <c r="L10" s="22"/>
      <c r="M10" s="22"/>
      <c r="N10" s="22"/>
      <c r="O10" s="7"/>
      <c r="P10" s="7"/>
      <c r="Q10" s="7"/>
      <c r="R10" s="7"/>
      <c r="S10" s="7"/>
      <c r="T10" s="6"/>
      <c r="U10" s="6"/>
      <c r="V10" s="6"/>
      <c r="W10" s="6"/>
    </row>
    <row r="11" spans="1:24" ht="36" customHeight="1">
      <c r="A11" s="129" t="s">
        <v>5</v>
      </c>
      <c r="B11" s="130"/>
      <c r="C11" s="130"/>
      <c r="D11" s="134" t="str">
        <f>'[2]POA H.A.'!$D$6</f>
        <v>PROCESOS PRODUCTIVOS COMPETITIVOS Y SOSTENIBLES, PREVENCIÓN Y CONTROL DE LA CONTAMINACIÓN Y EL DETERIORO AMBIENTAL</v>
      </c>
      <c r="E11" s="134"/>
      <c r="F11" s="134"/>
      <c r="G11" s="134"/>
      <c r="H11" s="134"/>
      <c r="I11" s="134"/>
      <c r="J11" s="23" t="s">
        <v>2</v>
      </c>
      <c r="K11" s="23" t="s">
        <v>3</v>
      </c>
      <c r="L11" s="45"/>
      <c r="M11" s="114" t="s">
        <v>24</v>
      </c>
      <c r="N11" s="115"/>
      <c r="O11" s="94" t="s">
        <v>46</v>
      </c>
      <c r="P11" s="94"/>
      <c r="Q11" s="94"/>
      <c r="R11" s="94"/>
      <c r="S11" s="107" t="s">
        <v>49</v>
      </c>
      <c r="T11" s="107">
        <v>2018</v>
      </c>
      <c r="U11" s="47"/>
      <c r="V11" s="47"/>
      <c r="W11" s="47"/>
      <c r="X11" s="47"/>
    </row>
    <row r="12" spans="1:24" ht="22.5" customHeight="1">
      <c r="A12" s="120" t="s">
        <v>29</v>
      </c>
      <c r="B12" s="121"/>
      <c r="C12" s="122"/>
      <c r="D12" s="135" t="str">
        <f>'[2]POA H.A.'!$D$7</f>
        <v>Desarrollo de Procesos Productivos Sostenibles</v>
      </c>
      <c r="E12" s="136"/>
      <c r="F12" s="136"/>
      <c r="G12" s="136"/>
      <c r="H12" s="136"/>
      <c r="I12" s="137"/>
      <c r="J12" s="24" t="s">
        <v>4</v>
      </c>
      <c r="K12" s="25">
        <v>500000000</v>
      </c>
      <c r="L12" s="26"/>
      <c r="M12" s="116"/>
      <c r="N12" s="117"/>
      <c r="O12" s="16" t="s">
        <v>69</v>
      </c>
      <c r="P12" s="16" t="s">
        <v>58</v>
      </c>
      <c r="Q12" s="16" t="s">
        <v>60</v>
      </c>
      <c r="R12" s="16" t="s">
        <v>0</v>
      </c>
      <c r="S12" s="108"/>
      <c r="T12" s="108"/>
      <c r="U12" s="8"/>
      <c r="V12" s="8"/>
      <c r="W12" s="8"/>
      <c r="X12" s="8"/>
    </row>
    <row r="13" spans="1:24" ht="23.25" customHeight="1">
      <c r="A13" s="123"/>
      <c r="B13" s="124"/>
      <c r="C13" s="125"/>
      <c r="D13" s="138"/>
      <c r="E13" s="139"/>
      <c r="F13" s="139"/>
      <c r="G13" s="139"/>
      <c r="H13" s="139"/>
      <c r="I13" s="140"/>
      <c r="J13" s="27" t="s">
        <v>6</v>
      </c>
      <c r="K13" s="29"/>
      <c r="L13" s="26"/>
      <c r="M13" s="118"/>
      <c r="N13" s="119"/>
      <c r="O13" s="18" t="s">
        <v>61</v>
      </c>
      <c r="P13" s="18"/>
      <c r="Q13" s="18"/>
      <c r="R13" s="18"/>
      <c r="S13" s="109"/>
      <c r="T13" s="109"/>
      <c r="U13" s="8"/>
      <c r="V13" s="8"/>
      <c r="W13" s="8"/>
      <c r="X13" s="8"/>
    </row>
    <row r="14" spans="1:24" ht="15.75" customHeight="1" thickBot="1">
      <c r="A14" s="126"/>
      <c r="B14" s="127"/>
      <c r="C14" s="128"/>
      <c r="D14" s="141"/>
      <c r="E14" s="142"/>
      <c r="F14" s="142"/>
      <c r="G14" s="142"/>
      <c r="H14" s="142"/>
      <c r="I14" s="143"/>
      <c r="J14" s="27" t="s">
        <v>8</v>
      </c>
      <c r="K14" s="29"/>
      <c r="L14" s="30"/>
      <c r="M14" s="28"/>
      <c r="N14" s="31"/>
      <c r="O14" s="99"/>
      <c r="P14" s="99"/>
      <c r="Q14" s="99"/>
      <c r="R14" s="99"/>
      <c r="S14" s="99"/>
      <c r="T14" s="99"/>
      <c r="U14" s="99"/>
      <c r="V14" s="99"/>
      <c r="W14" s="99"/>
      <c r="X14" s="99"/>
    </row>
    <row r="15" spans="1:24" ht="15.75" customHeight="1">
      <c r="A15" s="120" t="s">
        <v>50</v>
      </c>
      <c r="B15" s="121"/>
      <c r="C15" s="122"/>
      <c r="D15" s="135" t="str">
        <f>'[2]POA H.A.'!$D$8</f>
        <v>Sectores Productivos y Negocios Verdes Sostenibles</v>
      </c>
      <c r="E15" s="136"/>
      <c r="F15" s="136"/>
      <c r="G15" s="136"/>
      <c r="H15" s="136"/>
      <c r="I15" s="137"/>
      <c r="J15" s="27" t="s">
        <v>9</v>
      </c>
      <c r="K15" s="29" t="s">
        <v>7</v>
      </c>
      <c r="L15" s="30"/>
      <c r="M15" s="28"/>
      <c r="N15" s="31"/>
      <c r="O15" s="8"/>
      <c r="P15" s="8"/>
      <c r="Q15" s="8"/>
      <c r="R15" s="8"/>
      <c r="S15" s="8"/>
      <c r="T15" s="8"/>
      <c r="U15" s="8"/>
      <c r="V15" s="8"/>
      <c r="W15" s="8"/>
      <c r="X15" s="8"/>
    </row>
    <row r="16" spans="1:24" ht="15.75" customHeight="1">
      <c r="A16" s="123"/>
      <c r="B16" s="124"/>
      <c r="C16" s="125"/>
      <c r="D16" s="138"/>
      <c r="E16" s="139"/>
      <c r="F16" s="139"/>
      <c r="G16" s="139"/>
      <c r="H16" s="139"/>
      <c r="I16" s="140"/>
      <c r="J16" s="27" t="s">
        <v>10</v>
      </c>
      <c r="K16" s="29" t="s">
        <v>7</v>
      </c>
      <c r="L16" s="30"/>
      <c r="M16" s="28"/>
      <c r="N16" s="31"/>
      <c r="O16" s="8"/>
      <c r="P16" s="8"/>
      <c r="Q16" s="8"/>
      <c r="R16" s="8"/>
      <c r="S16" s="8"/>
      <c r="T16" s="8"/>
      <c r="U16" s="8"/>
      <c r="V16" s="8"/>
      <c r="W16" s="8"/>
      <c r="X16" s="8"/>
    </row>
    <row r="17" spans="1:24" ht="15.75" customHeight="1" thickBot="1">
      <c r="A17" s="126"/>
      <c r="B17" s="127"/>
      <c r="C17" s="128"/>
      <c r="D17" s="141"/>
      <c r="E17" s="142"/>
      <c r="F17" s="142"/>
      <c r="G17" s="142"/>
      <c r="H17" s="142"/>
      <c r="I17" s="143"/>
      <c r="J17" s="27" t="s">
        <v>31</v>
      </c>
      <c r="K17" s="29" t="s">
        <v>7</v>
      </c>
      <c r="L17" s="30"/>
      <c r="M17" s="28"/>
      <c r="N17" s="31"/>
      <c r="O17" s="8"/>
      <c r="P17" s="8"/>
      <c r="Q17" s="8"/>
      <c r="R17" s="8"/>
      <c r="S17" s="8"/>
      <c r="T17" s="8"/>
      <c r="U17" s="8"/>
      <c r="V17" s="8"/>
      <c r="W17" s="8"/>
      <c r="X17" s="8"/>
    </row>
    <row r="18" spans="1:24" ht="15.75" customHeight="1">
      <c r="A18" s="120" t="s">
        <v>51</v>
      </c>
      <c r="B18" s="121"/>
      <c r="C18" s="122"/>
      <c r="D18" s="147" t="str">
        <f>'[3]POA H.A.'!$D$9</f>
        <v>Negocios verdes sostenibles</v>
      </c>
      <c r="E18" s="148"/>
      <c r="F18" s="148"/>
      <c r="G18" s="148"/>
      <c r="H18" s="148"/>
      <c r="I18" s="149"/>
      <c r="J18" s="27" t="s">
        <v>32</v>
      </c>
      <c r="K18" s="29" t="s">
        <v>7</v>
      </c>
      <c r="L18" s="30"/>
      <c r="M18" s="28"/>
      <c r="N18" s="31"/>
      <c r="O18" s="8"/>
      <c r="P18" s="8"/>
      <c r="Q18" s="8"/>
      <c r="R18" s="8"/>
      <c r="S18" s="8"/>
      <c r="T18" s="8"/>
      <c r="U18" s="8"/>
      <c r="V18" s="8"/>
      <c r="W18" s="8"/>
      <c r="X18" s="8"/>
    </row>
    <row r="19" spans="1:24" ht="15.75" customHeight="1">
      <c r="A19" s="123"/>
      <c r="B19" s="124"/>
      <c r="C19" s="125"/>
      <c r="D19" s="150"/>
      <c r="E19" s="151"/>
      <c r="F19" s="151"/>
      <c r="G19" s="151"/>
      <c r="H19" s="151"/>
      <c r="I19" s="152"/>
      <c r="J19" s="27" t="s">
        <v>33</v>
      </c>
      <c r="K19" s="29" t="s">
        <v>7</v>
      </c>
      <c r="L19" s="30"/>
      <c r="M19" s="28"/>
      <c r="N19" s="31"/>
      <c r="O19" s="8"/>
      <c r="P19" s="8"/>
      <c r="Q19" s="8"/>
      <c r="R19" s="8"/>
      <c r="S19" s="8"/>
      <c r="T19" s="8"/>
      <c r="U19" s="8"/>
      <c r="V19" s="8"/>
      <c r="W19" s="8"/>
      <c r="X19" s="8"/>
    </row>
    <row r="20" spans="1:24" ht="15.75" customHeight="1" thickBot="1">
      <c r="A20" s="126"/>
      <c r="B20" s="127"/>
      <c r="C20" s="128"/>
      <c r="D20" s="153"/>
      <c r="E20" s="154"/>
      <c r="F20" s="154"/>
      <c r="G20" s="154"/>
      <c r="H20" s="154"/>
      <c r="I20" s="155"/>
      <c r="J20" s="27" t="s">
        <v>34</v>
      </c>
      <c r="K20" s="29" t="s">
        <v>7</v>
      </c>
      <c r="L20" s="30"/>
      <c r="M20" s="28"/>
      <c r="N20" s="31"/>
      <c r="O20" s="8"/>
      <c r="P20" s="8"/>
      <c r="Q20" s="8"/>
      <c r="R20" s="8"/>
      <c r="S20" s="8"/>
      <c r="T20" s="8"/>
      <c r="U20" s="8"/>
      <c r="V20" s="8"/>
      <c r="W20" s="8"/>
      <c r="X20" s="8"/>
    </row>
    <row r="21" spans="1:24" ht="15.75" customHeight="1">
      <c r="A21" s="120" t="s">
        <v>30</v>
      </c>
      <c r="B21" s="121"/>
      <c r="C21" s="122"/>
      <c r="D21" s="147">
        <f>'[3]POA H.A.'!$D$10</f>
        <v>53090503010490</v>
      </c>
      <c r="E21" s="148"/>
      <c r="F21" s="148"/>
      <c r="G21" s="148"/>
      <c r="H21" s="148"/>
      <c r="I21" s="149"/>
      <c r="J21" s="27" t="s">
        <v>35</v>
      </c>
      <c r="K21" s="29" t="s">
        <v>7</v>
      </c>
      <c r="L21" s="30"/>
      <c r="M21" s="28"/>
      <c r="N21" s="31"/>
      <c r="O21" s="8"/>
      <c r="P21" s="8"/>
      <c r="Q21" s="8"/>
      <c r="R21" s="8"/>
      <c r="S21" s="8"/>
      <c r="T21" s="8"/>
      <c r="U21" s="8"/>
      <c r="V21" s="8"/>
      <c r="W21" s="8"/>
      <c r="X21" s="8"/>
    </row>
    <row r="22" spans="1:25" ht="15.75" customHeight="1">
      <c r="A22" s="123"/>
      <c r="B22" s="124"/>
      <c r="C22" s="125"/>
      <c r="D22" s="150"/>
      <c r="E22" s="151"/>
      <c r="F22" s="151"/>
      <c r="G22" s="151"/>
      <c r="H22" s="151"/>
      <c r="I22" s="152"/>
      <c r="J22" s="27" t="s">
        <v>36</v>
      </c>
      <c r="K22" s="49" t="s">
        <v>7</v>
      </c>
      <c r="L22" s="30"/>
      <c r="M22" s="28"/>
      <c r="N22" s="31"/>
      <c r="O22" s="8"/>
      <c r="P22" s="8"/>
      <c r="Q22" s="8"/>
      <c r="R22" s="8"/>
      <c r="S22" s="8"/>
      <c r="T22" s="8"/>
      <c r="U22" s="8"/>
      <c r="V22" s="8"/>
      <c r="W22" s="8"/>
      <c r="X22" s="8"/>
      <c r="Y22" s="14"/>
    </row>
    <row r="23" spans="1:25" ht="15.75" customHeight="1">
      <c r="A23" s="123"/>
      <c r="B23" s="124"/>
      <c r="C23" s="125"/>
      <c r="D23" s="150"/>
      <c r="E23" s="151"/>
      <c r="F23" s="151"/>
      <c r="G23" s="151"/>
      <c r="H23" s="151"/>
      <c r="I23" s="152"/>
      <c r="J23" s="48" t="s">
        <v>39</v>
      </c>
      <c r="K23" s="50">
        <f>SUM(K12:K22)</f>
        <v>500000000</v>
      </c>
      <c r="L23" s="68"/>
      <c r="M23" s="28"/>
      <c r="N23" s="31"/>
      <c r="O23" s="144"/>
      <c r="P23" s="144"/>
      <c r="Q23" s="161"/>
      <c r="R23" s="161"/>
      <c r="S23" s="8"/>
      <c r="T23" s="8"/>
      <c r="U23" s="8"/>
      <c r="V23" s="8"/>
      <c r="W23" s="8"/>
      <c r="X23" s="8"/>
      <c r="Y23" s="14"/>
    </row>
    <row r="24" spans="1:25" ht="30.75" customHeight="1">
      <c r="A24" s="94" t="s">
        <v>11</v>
      </c>
      <c r="B24" s="85" t="s">
        <v>43</v>
      </c>
      <c r="C24" s="85"/>
      <c r="D24" s="85"/>
      <c r="E24" s="85"/>
      <c r="F24" s="85"/>
      <c r="G24" s="42"/>
      <c r="H24" s="42"/>
      <c r="I24" s="146" t="s">
        <v>44</v>
      </c>
      <c r="J24" s="88" t="str">
        <f>CONCATENATE("METAS AÑO ",T11," POA")</f>
        <v>METAS AÑO 2018 POA</v>
      </c>
      <c r="K24" s="89"/>
      <c r="L24" s="105" t="str">
        <f>CONCATENATE("METAS AÑO ",T11," P.A.")</f>
        <v>METAS AÑO 2018 P.A.</v>
      </c>
      <c r="M24" s="85" t="s">
        <v>42</v>
      </c>
      <c r="N24" s="85"/>
      <c r="O24" s="156" t="str">
        <f>CONCATENATE("AVANCE METAS POA ",T11)</f>
        <v>AVANCE METAS POA 2018</v>
      </c>
      <c r="P24" s="156"/>
      <c r="Q24" s="156" t="str">
        <f>CONCATENATE("AVANCE METAS PA ",T11)</f>
        <v>AVANCE METAS PA 2018</v>
      </c>
      <c r="R24" s="156"/>
      <c r="S24" s="96" t="s">
        <v>26</v>
      </c>
      <c r="T24" s="82" t="s">
        <v>27</v>
      </c>
      <c r="U24" s="83" t="s">
        <v>28</v>
      </c>
      <c r="V24" s="82" t="s">
        <v>47</v>
      </c>
      <c r="W24" s="83" t="s">
        <v>48</v>
      </c>
      <c r="X24" s="95" t="s">
        <v>40</v>
      </c>
      <c r="Y24" s="157" t="s">
        <v>57</v>
      </c>
    </row>
    <row r="25" spans="1:25" ht="12.75" customHeight="1">
      <c r="A25" s="94"/>
      <c r="B25" s="85"/>
      <c r="C25" s="85"/>
      <c r="D25" s="85"/>
      <c r="E25" s="85"/>
      <c r="F25" s="85"/>
      <c r="G25" s="43"/>
      <c r="H25" s="85" t="s">
        <v>12</v>
      </c>
      <c r="I25" s="146"/>
      <c r="J25" s="90"/>
      <c r="K25" s="89"/>
      <c r="L25" s="105"/>
      <c r="M25" s="85"/>
      <c r="N25" s="85"/>
      <c r="O25" s="84" t="s">
        <v>25</v>
      </c>
      <c r="P25" s="95" t="s">
        <v>17</v>
      </c>
      <c r="Q25" s="79" t="s">
        <v>25</v>
      </c>
      <c r="R25" s="145" t="s">
        <v>17</v>
      </c>
      <c r="S25" s="97"/>
      <c r="T25" s="82"/>
      <c r="U25" s="83"/>
      <c r="V25" s="82"/>
      <c r="W25" s="83"/>
      <c r="X25" s="95"/>
      <c r="Y25" s="158"/>
    </row>
    <row r="26" spans="1:25" ht="30.75" customHeight="1">
      <c r="A26" s="94"/>
      <c r="B26" s="85"/>
      <c r="C26" s="85"/>
      <c r="D26" s="85"/>
      <c r="E26" s="85"/>
      <c r="F26" s="85"/>
      <c r="G26" s="43"/>
      <c r="H26" s="85"/>
      <c r="I26" s="146"/>
      <c r="J26" s="91"/>
      <c r="K26" s="92"/>
      <c r="L26" s="105"/>
      <c r="M26" s="85"/>
      <c r="N26" s="85"/>
      <c r="O26" s="84"/>
      <c r="P26" s="95"/>
      <c r="Q26" s="79"/>
      <c r="R26" s="145"/>
      <c r="S26" s="98"/>
      <c r="T26" s="82"/>
      <c r="U26" s="83"/>
      <c r="V26" s="82"/>
      <c r="W26" s="83"/>
      <c r="X26" s="95"/>
      <c r="Y26" s="158"/>
    </row>
    <row r="27" spans="1:25" ht="73.5" customHeight="1">
      <c r="A27" s="66">
        <v>1</v>
      </c>
      <c r="B27" s="93" t="str">
        <f>'[3]POA H.A.'!$B$14</f>
        <v>Formulación e implementación del programa regional de negocios verdes</v>
      </c>
      <c r="C27" s="93"/>
      <c r="D27" s="93"/>
      <c r="E27" s="93"/>
      <c r="F27" s="93"/>
      <c r="G27" s="65"/>
      <c r="H27" s="32"/>
      <c r="I27" s="75" t="str">
        <f>'[3]POA H.A.'!$F$14</f>
        <v>proyecto de negocios y mercados y/o biocomercio</v>
      </c>
      <c r="J27" s="106" t="s">
        <v>63</v>
      </c>
      <c r="K27" s="106"/>
      <c r="L27" s="67">
        <v>0.15</v>
      </c>
      <c r="M27" s="103" t="str">
        <f>'[3]POA H.A.'!$J$14</f>
        <v>No. Proyectos ejecutados/ No. De proyectos programados</v>
      </c>
      <c r="N27" s="103"/>
      <c r="O27" s="9" t="s">
        <v>68</v>
      </c>
      <c r="P27" s="69">
        <f>O27/1</f>
        <v>0.2</v>
      </c>
      <c r="Q27" s="71">
        <f>P27*15%</f>
        <v>0.03</v>
      </c>
      <c r="R27" s="69">
        <f>Q27/L27</f>
        <v>0.2</v>
      </c>
      <c r="S27" s="41">
        <v>100000000</v>
      </c>
      <c r="T27" s="41"/>
      <c r="U27" s="55">
        <f>T27/S27</f>
        <v>0</v>
      </c>
      <c r="W27" s="56">
        <f>V28/S27</f>
        <v>0.24989023</v>
      </c>
      <c r="X27" s="70" t="s">
        <v>70</v>
      </c>
      <c r="Y27" s="163" t="s">
        <v>67</v>
      </c>
    </row>
    <row r="28" spans="1:25" ht="198.75" customHeight="1">
      <c r="A28" s="66">
        <v>2</v>
      </c>
      <c r="B28" s="93" t="s">
        <v>59</v>
      </c>
      <c r="C28" s="93"/>
      <c r="D28" s="93"/>
      <c r="E28" s="93"/>
      <c r="F28" s="93"/>
      <c r="G28" s="65"/>
      <c r="H28" s="32"/>
      <c r="I28" s="72" t="s">
        <v>64</v>
      </c>
      <c r="J28" s="162" t="s">
        <v>65</v>
      </c>
      <c r="K28" s="162"/>
      <c r="L28" s="73">
        <v>3</v>
      </c>
      <c r="M28" s="166" t="s">
        <v>66</v>
      </c>
      <c r="N28" s="166"/>
      <c r="O28" s="9" t="s">
        <v>71</v>
      </c>
      <c r="P28" s="69">
        <f>O28/3</f>
        <v>0.26666666666666666</v>
      </c>
      <c r="Q28" s="76">
        <v>0.8</v>
      </c>
      <c r="R28" s="69">
        <f>Q28/L28</f>
        <v>0.26666666666666666</v>
      </c>
      <c r="S28" s="41">
        <v>400000000</v>
      </c>
      <c r="T28" s="74">
        <v>173190000</v>
      </c>
      <c r="U28" s="55">
        <f>T28/S28</f>
        <v>0.432975</v>
      </c>
      <c r="V28" s="78">
        <v>24989023</v>
      </c>
      <c r="W28" s="56">
        <f>V28/S28</f>
        <v>0.0624725575</v>
      </c>
      <c r="X28" s="77" t="s">
        <v>72</v>
      </c>
      <c r="Y28" s="164"/>
    </row>
    <row r="29" spans="1:23" s="35" customFormat="1" ht="39.75" customHeight="1" thickBot="1">
      <c r="A29" s="165" t="s">
        <v>1</v>
      </c>
      <c r="B29" s="165"/>
      <c r="C29" s="165"/>
      <c r="D29" s="165"/>
      <c r="E29" s="165"/>
      <c r="F29" s="165"/>
      <c r="G29" s="165"/>
      <c r="H29" s="165"/>
      <c r="I29" s="165"/>
      <c r="J29" s="165"/>
      <c r="K29" s="165"/>
      <c r="L29" s="165"/>
      <c r="M29" s="165"/>
      <c r="N29" s="165"/>
      <c r="O29" s="165"/>
      <c r="P29" s="62"/>
      <c r="Q29" s="33"/>
      <c r="R29" s="33"/>
      <c r="S29" s="34">
        <f>SUM(S27:S28)</f>
        <v>500000000</v>
      </c>
      <c r="T29" s="63">
        <f>SUM(T27:T28)</f>
        <v>173190000</v>
      </c>
      <c r="U29" s="57">
        <f>T29/S29</f>
        <v>0.34638</v>
      </c>
      <c r="V29" s="63">
        <f>SUM(V28:V28)</f>
        <v>24989023</v>
      </c>
      <c r="W29" s="64">
        <f>V29/S29</f>
        <v>0.049978046</v>
      </c>
    </row>
    <row r="30" spans="2:21" s="35" customFormat="1" ht="30.75" customHeight="1" thickBot="1">
      <c r="B30" s="101" t="s">
        <v>38</v>
      </c>
      <c r="C30" s="102"/>
      <c r="D30" s="36">
        <v>0</v>
      </c>
      <c r="F30" s="37" t="s">
        <v>37</v>
      </c>
      <c r="G30" s="59">
        <v>42549</v>
      </c>
      <c r="H30" s="60"/>
      <c r="I30" s="58">
        <v>43080</v>
      </c>
      <c r="J30" s="61"/>
      <c r="K30" s="61"/>
      <c r="L30" s="61"/>
      <c r="M30" s="61"/>
      <c r="N30" s="61"/>
      <c r="O30" s="46"/>
      <c r="P30" s="38">
        <f>AVERAGE(P27:P28)</f>
        <v>0.23333333333333334</v>
      </c>
      <c r="Q30" s="39"/>
      <c r="R30" s="38">
        <f>AVERAGE(R27:R28)</f>
        <v>0.23333333333333334</v>
      </c>
      <c r="S30" s="86"/>
      <c r="T30" s="87"/>
      <c r="U30" s="40"/>
    </row>
    <row r="31" spans="20:21" ht="12.75">
      <c r="T31" s="12"/>
      <c r="U31" s="12"/>
    </row>
    <row r="32" spans="20:21" ht="12.75">
      <c r="T32" s="12"/>
      <c r="U32" s="12"/>
    </row>
    <row r="33" spans="1:24" s="14" customFormat="1" ht="21.75" customHeight="1">
      <c r="A33" s="51"/>
      <c r="B33" s="52"/>
      <c r="C33" s="104" t="s">
        <v>41</v>
      </c>
      <c r="D33" s="80"/>
      <c r="E33" s="80"/>
      <c r="F33" s="81"/>
      <c r="G33" s="169" t="s">
        <v>52</v>
      </c>
      <c r="H33" s="169"/>
      <c r="I33" s="169"/>
      <c r="J33" s="169"/>
      <c r="K33" s="13"/>
      <c r="L33" s="13"/>
      <c r="M33" s="13"/>
      <c r="N33" s="13"/>
      <c r="O33" s="13"/>
      <c r="P33" s="13"/>
      <c r="Q33" s="13"/>
      <c r="R33" s="13"/>
      <c r="S33" s="13"/>
      <c r="T33" s="13"/>
      <c r="U33" s="13"/>
      <c r="V33" s="13"/>
      <c r="W33" s="13"/>
      <c r="X33" s="13"/>
    </row>
    <row r="34" spans="1:24" s="14" customFormat="1" ht="29.25" customHeight="1">
      <c r="A34" s="100" t="s">
        <v>14</v>
      </c>
      <c r="B34" s="100"/>
      <c r="C34" s="159" t="s">
        <v>55</v>
      </c>
      <c r="D34" s="168"/>
      <c r="E34" s="168"/>
      <c r="F34" s="160"/>
      <c r="G34" s="53" t="s">
        <v>53</v>
      </c>
      <c r="H34" s="53"/>
      <c r="I34" s="159" t="str">
        <f>'[1]POA H.A.'!G24</f>
        <v>LUZ DEYANIRA GONZALEZ CASTILLO</v>
      </c>
      <c r="J34" s="160"/>
      <c r="K34" s="13"/>
      <c r="L34" s="13"/>
      <c r="M34" s="13"/>
      <c r="N34" s="13"/>
      <c r="O34" s="13"/>
      <c r="P34" s="13"/>
      <c r="Q34" s="13"/>
      <c r="R34" s="13"/>
      <c r="S34" s="13"/>
      <c r="T34" s="13"/>
      <c r="U34" s="13"/>
      <c r="V34" s="13"/>
      <c r="W34" s="13"/>
      <c r="X34" s="13"/>
    </row>
    <row r="35" spans="1:24" ht="29.25" customHeight="1">
      <c r="A35" s="80" t="s">
        <v>15</v>
      </c>
      <c r="B35" s="81"/>
      <c r="C35" s="159" t="s">
        <v>56</v>
      </c>
      <c r="D35" s="168"/>
      <c r="E35" s="168"/>
      <c r="F35" s="160"/>
      <c r="G35" s="53" t="s">
        <v>54</v>
      </c>
      <c r="H35" s="53"/>
      <c r="I35" s="159" t="str">
        <f>'[1]POA H.A.'!G25</f>
        <v>Subdirectora de Planeación y Sistemas de Información</v>
      </c>
      <c r="J35" s="160"/>
      <c r="K35" s="13"/>
      <c r="L35" s="13"/>
      <c r="M35" s="13"/>
      <c r="N35" s="13"/>
      <c r="O35" s="13"/>
      <c r="P35" s="13"/>
      <c r="Q35" s="13"/>
      <c r="R35" s="13"/>
      <c r="S35" s="13"/>
      <c r="T35" s="13"/>
      <c r="U35" s="13"/>
      <c r="V35" s="13"/>
      <c r="W35" s="13"/>
      <c r="X35" s="13"/>
    </row>
    <row r="36" spans="1:24" ht="29.25" customHeight="1">
      <c r="A36" s="100" t="s">
        <v>13</v>
      </c>
      <c r="B36" s="100"/>
      <c r="C36" s="104"/>
      <c r="D36" s="80"/>
      <c r="E36" s="80"/>
      <c r="F36" s="81"/>
      <c r="G36" s="53"/>
      <c r="H36" s="53"/>
      <c r="I36" s="159"/>
      <c r="J36" s="160"/>
      <c r="K36" s="13"/>
      <c r="L36" s="13"/>
      <c r="M36" s="13"/>
      <c r="N36" s="13"/>
      <c r="O36" s="13"/>
      <c r="P36" s="13"/>
      <c r="Q36" s="13"/>
      <c r="R36" s="13"/>
      <c r="S36" s="13"/>
      <c r="T36" s="13"/>
      <c r="U36" s="13"/>
      <c r="V36" s="13"/>
      <c r="W36" s="13"/>
      <c r="X36" s="13"/>
    </row>
    <row r="37" spans="1:24" ht="29.25" customHeight="1">
      <c r="A37" s="100" t="s">
        <v>16</v>
      </c>
      <c r="B37" s="100"/>
      <c r="C37" s="167">
        <v>43200</v>
      </c>
      <c r="D37" s="168"/>
      <c r="E37" s="168"/>
      <c r="F37" s="160"/>
      <c r="G37" s="54">
        <v>42550</v>
      </c>
      <c r="H37" s="53"/>
      <c r="I37" s="167">
        <f>C37</f>
        <v>43200</v>
      </c>
      <c r="J37" s="160"/>
      <c r="K37" s="13"/>
      <c r="L37" s="13"/>
      <c r="M37" s="13"/>
      <c r="N37" s="13"/>
      <c r="O37" s="13"/>
      <c r="P37" s="13"/>
      <c r="Q37" s="13"/>
      <c r="R37" s="13"/>
      <c r="S37" s="13"/>
      <c r="T37" s="13"/>
      <c r="U37" s="13"/>
      <c r="V37" s="13"/>
      <c r="W37" s="13"/>
      <c r="X37" s="13"/>
    </row>
    <row r="50" ht="12.75">
      <c r="M50" s="44"/>
    </row>
  </sheetData>
  <sheetProtection/>
  <mergeCells count="69">
    <mergeCell ref="I36:J36"/>
    <mergeCell ref="A29:O29"/>
    <mergeCell ref="M28:N28"/>
    <mergeCell ref="I37:J37"/>
    <mergeCell ref="C33:F33"/>
    <mergeCell ref="C34:F34"/>
    <mergeCell ref="G33:J33"/>
    <mergeCell ref="C35:F35"/>
    <mergeCell ref="C37:F37"/>
    <mergeCell ref="Q24:R24"/>
    <mergeCell ref="Y24:Y26"/>
    <mergeCell ref="I34:J34"/>
    <mergeCell ref="I35:J35"/>
    <mergeCell ref="W24:W26"/>
    <mergeCell ref="Q23:R23"/>
    <mergeCell ref="D21:I23"/>
    <mergeCell ref="B24:F26"/>
    <mergeCell ref="J28:K28"/>
    <mergeCell ref="Y27:Y28"/>
    <mergeCell ref="D12:I14"/>
    <mergeCell ref="O23:P23"/>
    <mergeCell ref="A21:C23"/>
    <mergeCell ref="R25:R26"/>
    <mergeCell ref="P25:P26"/>
    <mergeCell ref="I24:I26"/>
    <mergeCell ref="D15:I17"/>
    <mergeCell ref="D18:I20"/>
    <mergeCell ref="O24:P24"/>
    <mergeCell ref="A18:C20"/>
    <mergeCell ref="M11:N13"/>
    <mergeCell ref="A15:C17"/>
    <mergeCell ref="A11:C11"/>
    <mergeCell ref="U3:W3"/>
    <mergeCell ref="U4:W4"/>
    <mergeCell ref="D3:T4"/>
    <mergeCell ref="D11:I11"/>
    <mergeCell ref="O11:R11"/>
    <mergeCell ref="T11:T13"/>
    <mergeCell ref="A12:C14"/>
    <mergeCell ref="B27:F27"/>
    <mergeCell ref="C36:F36"/>
    <mergeCell ref="L24:L26"/>
    <mergeCell ref="J27:K27"/>
    <mergeCell ref="S11:S13"/>
    <mergeCell ref="U1:X1"/>
    <mergeCell ref="U2:X2"/>
    <mergeCell ref="A5:X5"/>
    <mergeCell ref="A1:C4"/>
    <mergeCell ref="D1:T2"/>
    <mergeCell ref="X24:X26"/>
    <mergeCell ref="S24:S26"/>
    <mergeCell ref="V24:V26"/>
    <mergeCell ref="O14:X14"/>
    <mergeCell ref="A37:B37"/>
    <mergeCell ref="A36:B36"/>
    <mergeCell ref="B30:C30"/>
    <mergeCell ref="M27:N27"/>
    <mergeCell ref="A34:B34"/>
    <mergeCell ref="H25:H26"/>
    <mergeCell ref="Q25:Q26"/>
    <mergeCell ref="A35:B35"/>
    <mergeCell ref="T24:T26"/>
    <mergeCell ref="U24:U26"/>
    <mergeCell ref="O25:O26"/>
    <mergeCell ref="M24:N26"/>
    <mergeCell ref="S30:T30"/>
    <mergeCell ref="J24:K26"/>
    <mergeCell ref="B28:F28"/>
    <mergeCell ref="A24:A26"/>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2016-03-31T20:03:43Z</cp:lastPrinted>
  <dcterms:created xsi:type="dcterms:W3CDTF">2009-04-01T16:45:05Z</dcterms:created>
  <dcterms:modified xsi:type="dcterms:W3CDTF">2018-04-26T20:38:50Z</dcterms:modified>
  <cp:category/>
  <cp:version/>
  <cp:contentType/>
  <cp:contentStatus/>
</cp:coreProperties>
</file>