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45"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L27" authorId="1">
      <text>
        <r>
          <rPr>
            <b/>
            <sz val="9"/>
            <rFont val="Tahoma"/>
            <family val="2"/>
          </rPr>
          <t>Fredy Alexander Pachon Sanchez:</t>
        </r>
        <r>
          <rPr>
            <sz val="9"/>
            <rFont val="Tahoma"/>
            <family val="2"/>
          </rPr>
          <t xml:space="preserve">
Número de actividades de generación de conocimiento en los sectores productivos </t>
        </r>
      </text>
    </comment>
  </commentList>
</comments>
</file>

<file path=xl/sharedStrings.xml><?xml version="1.0" encoding="utf-8"?>
<sst xmlns="http://schemas.openxmlformats.org/spreadsheetml/2006/main" count="88" uniqueCount="76">
  <si>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</si>
  <si>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</si>
  <si>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</si>
  <si>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</si>
  <si>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</si>
  <si>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</si>
  <si>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</si>
  <si>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</si>
  <si>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</si>
  <si>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</si>
  <si>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</si>
  <si>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</si>
  <si>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</si>
  <si>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</si>
  <si>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</si>
  <si>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</si>
  <si>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</si>
  <si>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</si>
  <si>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</si>
  <si>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</si>
  <si>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</si>
  <si>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</si>
  <si>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</si>
  <si>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</si>
  <si>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</si>
  <si>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</si>
  <si>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</si>
  <si>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</si>
  <si>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</si>
  <si>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</si>
  <si>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</si>
  <si>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</si>
  <si>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</si>
  <si>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</si>
  <si>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</si>
  <si>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</si>
  <si>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</si>
  <si>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</si>
  <si>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</si>
  <si>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</si>
  <si>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</si>
  <si>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</si>
  <si>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</si>
  <si>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</si>
  <si>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</si>
  <si>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</si>
  <si>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</si>
  <si>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</si>
  <si>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</si>
  <si>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</si>
  <si>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</si>
  <si>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</si>
  <si>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</si>
  <si>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</si>
  <si>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</si>
  <si>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</si>
  <si>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t>
  </si>
  <si>
    <t>Subdirector de Ecosistemas y Gestión Ambiental</t>
  </si>
  <si>
    <r>
      <rPr>
        <b/>
        <sz val="10"/>
        <rFont val="Arial"/>
        <family val="2"/>
      </rPr>
      <t>FUENTE DE VERIFICACION DE EVIDENCIAS REPORTADAS</t>
    </r>
    <r>
      <rPr>
        <sz val="10"/>
        <rFont val="Arial"/>
        <family val="0"/>
      </rPr>
      <t xml:space="preserve"> 
(Señalar ruta magnetica o fisica de acceso a la evidencia)</t>
    </r>
  </si>
  <si>
    <t>JUNIO</t>
  </si>
  <si>
    <t>NOVIEMBRE</t>
  </si>
  <si>
    <t>Versión 0</t>
  </si>
  <si>
    <t>Instalación de sistemas agropastoriles en los Mpios de la provincia de  Lengupá jurisdicción de CORPOBOYACA - PGN</t>
  </si>
  <si>
    <t>530 905 03 01 06 Instalación de sistemas agropastoriles en los Mpios. de la provincia de Lengupa jurisdicción de CORPOBOYACÁ-PGN</t>
  </si>
  <si>
    <t>Establecer sistemas silvopastoriles en  áreas con vocación  ganadera</t>
  </si>
  <si>
    <t xml:space="preserve">Fortalecer la participación comunitaria  en el manejo de sistemas Silvopastoriles
</t>
  </si>
  <si>
    <t>100 de hectareas establecidas de sistemas forestales para la recuperación, conservación y protección de Recursos Naturales Renovables</t>
  </si>
  <si>
    <t>200 personas  Capacitacitadas</t>
  </si>
  <si>
    <t>No. De hectareas establecidas con sistemas forestales/No. De hectareas programadas</t>
  </si>
  <si>
    <t>No. De personas capacitadas /No. De personas programadas</t>
  </si>
  <si>
    <t>Se encuentran las evidencias en Carpetas de contratos CPS 2018-104, CPS 2018-077 y CPS 2018-090. RED/ECOSISTEMAS19/COMPARTIDA19/110-15CONTRATOSPERSONALTECNICO/SUPERVISIONES/2018</t>
  </si>
  <si>
    <t>Establecer hectareas  de sistemas forestales para la recuperación, conservación y protección de Recursos Naturales Renovables</t>
  </si>
  <si>
    <t>Realizar capacitaciones a habitantes de la zona de influencia del proyecto</t>
  </si>
  <si>
    <t>Se realizaron los los estudios previos de apoyo logístico para dar avance al proceso contractual. Se elaboró a justificación para que la oficina de Educación ambientl elabore los estudios previos para el diseño y elaboración del material divulgativo. Se elaboraron los estudios previos para la gira técnica</t>
  </si>
  <si>
    <t xml:space="preserve">Se realizó la convocatoria y posterior socialización del proyecto ante las autoridades gubernamentales y CIDEA en cada uno de los cinco (5) municipios del área de influencia del proyecto. En reunión junto con entes municipales como Alcaldes, Secretarios de desarrollo, Concejales, funcionarios del área agropecuaria y ambiental  y líderes comunitarios de cada municipio se analizaron las zonas con características geográficas y ambientales con potencial para ser elegidas para el proyecto. Se elaboraron los estudios previos de insumos de tipo agrícola para dar avance al proceso contractual. Se realizaron los estudios previos para la convocatoria de mano de obra del proyecto. Se definieron estrategias que faciliten la ejecución y divulgación del proyecto en coordinación con la oficina de Comunicaciones y Cultura Ambiental. Se diseñaron y entregaron a las alcaldías los audios para emitir las cuñas radiales en las emisoras de los diferentes municipios. Se justifico y solicito la adición al contrato CDS 2017-174 para el tema de transporte de funcionarios y de insumos para la ejecución del proyecto.
</t>
  </si>
  <si>
    <t>MARZO</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</si>
</sst>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d&quot; de &quot;mmmm&quot; de &quot;yyyy"/>
    <numFmt numFmtId="184" formatCode="[$-240A]h:mm:ss\ AM/PM"/>
    <numFmt numFmtId="185" formatCode="[$-240A]hh:mm:ss\ AM/PM"/>
    <numFmt numFmtId="186" formatCode="0.000"/>
    <numFmt numFmtId="187" formatCode="0.0000"/>
    <numFmt numFmtId="188" formatCode="0.0"/>
    <numFmt numFmtId="189" formatCode="#."/>
    <numFmt numFmtId="190" formatCode="dd\-mm\-yyyy"/>
    <numFmt numFmtId="191" formatCode="#.##"/>
    <numFmt numFmtId="192" formatCode="_-* #,##0\ _P_t_s_-;\-* #,##0\ _P_t_s_-;_-* &quot;-&quot;??\ _P_t_s_-;_-@_-"/>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2"/>
      <color indexed="17"/>
      <name val="Calibri"/>
      <family val="2"/>
    </font>
    <font>
      <sz val="12"/>
      <color indexed="20"/>
      <name val="Calibri"/>
      <family val="2"/>
    </font>
    <font>
      <sz val="12"/>
      <color indexed="60"/>
      <name val="Calibri"/>
      <family val="2"/>
    </font>
    <font>
      <b/>
      <sz val="10"/>
      <color indexed="8"/>
      <name val="Arial"/>
      <family val="2"/>
    </font>
    <font>
      <sz val="10"/>
      <color indexed="10"/>
      <name val="Arial"/>
      <family val="2"/>
    </font>
    <font>
      <sz val="12"/>
      <color rgb="FF006100"/>
      <name val="Calibri"/>
      <family val="2"/>
    </font>
    <font>
      <sz val="12"/>
      <color rgb="FF9C0006"/>
      <name val="Calibri"/>
      <family val="2"/>
    </font>
    <font>
      <sz val="12"/>
      <color rgb="FF9C6500"/>
      <name val="Calibri"/>
      <family val="2"/>
    </font>
    <font>
      <sz val="11"/>
      <color theme="1"/>
      <name val="Calibri"/>
      <family val="2"/>
    </font>
    <font>
      <sz val="10"/>
      <color rgb="FFFF0000"/>
      <name val="Arial"/>
      <family val="2"/>
    </font>
    <font>
      <b/>
      <sz val="10"/>
      <color theme="1"/>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style="thin"/>
      <right style="thin"/>
      <top/>
      <bottom style="medium"/>
    </border>
    <border>
      <left/>
      <right style="thin"/>
      <top style="thin"/>
      <bottom style="thin"/>
    </border>
    <border>
      <left style="medium"/>
      <right style="medium"/>
      <top style="medium"/>
      <bottom style="medium"/>
    </border>
    <border>
      <left style="thin"/>
      <right/>
      <top style="thin"/>
      <bottom style="thin"/>
    </border>
    <border>
      <left style="thin"/>
      <right>
        <color indexed="63"/>
      </right>
      <top/>
      <bottom style="medium"/>
    </border>
    <border>
      <left/>
      <right/>
      <top style="thin"/>
      <bottom style="thin"/>
    </border>
    <border>
      <left style="medium"/>
      <right style="thin"/>
      <top>
        <color indexed="63"/>
      </top>
      <bottom style="medium"/>
    </border>
    <border>
      <left style="thin"/>
      <right style="thin"/>
      <top/>
      <bottom style="thin"/>
    </border>
    <border>
      <left style="thin"/>
      <right style="thin"/>
      <top/>
      <bottom/>
    </border>
    <border>
      <left style="medium"/>
      <right>
        <color indexed="63"/>
      </right>
      <top style="medium"/>
      <bottom>
        <color indexed="63"/>
      </bottom>
    </border>
    <border>
      <left>
        <color indexed="63"/>
      </left>
      <right>
        <color indexed="63"/>
      </right>
      <top style="medium"/>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bottom style="medium"/>
    </border>
    <border>
      <left style="medium"/>
      <right/>
      <top style="medium"/>
      <bottom style="thin"/>
    </border>
    <border>
      <left/>
      <right/>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 fillId="4"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34" fillId="2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4" borderId="0" applyNumberFormat="0" applyBorder="0" applyAlignment="0" applyProtection="0"/>
    <xf numFmtId="0" fontId="35" fillId="25" borderId="0" applyNumberFormat="0" applyBorder="0" applyAlignment="0" applyProtection="0"/>
    <xf numFmtId="0" fontId="0" fillId="0" borderId="0">
      <alignment/>
      <protection/>
    </xf>
    <xf numFmtId="0" fontId="0" fillId="26"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69">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64" applyNumberFormat="1" applyFont="1" applyBorder="1" applyAlignment="1" applyProtection="1">
      <alignment vertical="center"/>
      <protection locked="0"/>
    </xf>
    <xf numFmtId="49" fontId="20" fillId="0" borderId="0" xfId="64" applyNumberFormat="1" applyFont="1" applyFill="1" applyBorder="1" applyAlignment="1" applyProtection="1">
      <alignment horizontal="center" vertical="center"/>
      <protection locked="0"/>
    </xf>
    <xf numFmtId="49" fontId="0" fillId="0" borderId="10" xfId="64" applyNumberFormat="1"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49" fontId="0" fillId="0" borderId="0" xfId="64"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8"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7"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7" borderId="14" xfId="0" applyFont="1" applyFill="1" applyBorder="1" applyAlignment="1" applyProtection="1">
      <alignment horizontal="center" vertical="center"/>
      <protection/>
    </xf>
    <xf numFmtId="181" fontId="19" fillId="0" borderId="15" xfId="0" applyNumberFormat="1" applyFont="1" applyFill="1" applyBorder="1" applyAlignment="1" applyProtection="1">
      <alignment horizontal="left" vertical="center"/>
      <protection/>
    </xf>
    <xf numFmtId="0" fontId="0" fillId="0" borderId="0" xfId="0" applyAlignment="1" applyProtection="1">
      <alignment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7" xfId="64" applyNumberFormat="1" applyFont="1" applyFill="1" applyBorder="1" applyAlignment="1" applyProtection="1">
      <alignment horizontal="center" vertical="center"/>
      <protection/>
    </xf>
    <xf numFmtId="9" fontId="0" fillId="0" borderId="0" xfId="64"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81" fontId="0" fillId="0" borderId="10" xfId="65" applyNumberFormat="1" applyFont="1" applyFill="1" applyBorder="1" applyAlignment="1">
      <alignment horizontal="right" vertical="center" wrapText="1"/>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7"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8"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72" applyFont="1" applyBorder="1" applyAlignment="1" applyProtection="1">
      <alignment horizontal="center" vertical="center" wrapText="1"/>
      <protection locked="0"/>
    </xf>
    <xf numFmtId="9" fontId="0" fillId="0" borderId="10" xfId="64" applyNumberFormat="1" applyFont="1" applyBorder="1" applyAlignment="1" applyProtection="1">
      <alignment horizontal="center" vertical="center" wrapText="1"/>
      <protection/>
    </xf>
    <xf numFmtId="9" fontId="19" fillId="0" borderId="10" xfId="72" applyFont="1" applyBorder="1" applyAlignment="1" applyProtection="1">
      <alignment horizontal="center" vertical="center"/>
      <protection locked="0"/>
    </xf>
    <xf numFmtId="9" fontId="0" fillId="0" borderId="19" xfId="65"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xf>
    <xf numFmtId="14" fontId="0" fillId="0" borderId="18" xfId="0" applyNumberFormat="1" applyFont="1" applyBorder="1" applyAlignment="1" applyProtection="1">
      <alignment vertical="top" wrapText="1"/>
      <protection/>
    </xf>
    <xf numFmtId="14" fontId="0" fillId="0" borderId="20"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19" fillId="17" borderId="21" xfId="0" applyFont="1" applyFill="1" applyBorder="1" applyAlignment="1" applyProtection="1">
      <alignment horizontal="center" vertical="center"/>
      <protection/>
    </xf>
    <xf numFmtId="181" fontId="19" fillId="0" borderId="15" xfId="65" applyNumberFormat="1" applyFont="1" applyFill="1" applyBorder="1" applyAlignment="1" applyProtection="1">
      <alignment horizontal="left" vertical="center" wrapText="1"/>
      <protection/>
    </xf>
    <xf numFmtId="9" fontId="19" fillId="0" borderId="22" xfId="72" applyFont="1" applyBorder="1" applyAlignment="1" applyProtection="1">
      <alignment horizontal="center" vertical="center"/>
      <protection/>
    </xf>
    <xf numFmtId="0" fontId="0" fillId="0" borderId="10" xfId="0" applyFont="1" applyBorder="1" applyAlignment="1">
      <alignment vertical="center" wrapText="1"/>
    </xf>
    <xf numFmtId="0" fontId="0" fillId="0" borderId="10" xfId="0" applyFont="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3" fontId="19" fillId="27" borderId="0" xfId="0" applyNumberFormat="1" applyFont="1" applyFill="1" applyBorder="1" applyAlignment="1" applyProtection="1">
      <alignment horizontal="right" vertical="center"/>
      <protection/>
    </xf>
    <xf numFmtId="1" fontId="0" fillId="0" borderId="10" xfId="0" applyNumberFormat="1" applyFont="1" applyFill="1" applyBorder="1" applyAlignment="1" applyProtection="1">
      <alignment horizontal="center" vertical="center" wrapText="1"/>
      <protection locked="0"/>
    </xf>
    <xf numFmtId="0" fontId="0" fillId="0" borderId="10" xfId="0" applyNumberFormat="1" applyFont="1" applyBorder="1" applyAlignment="1" applyProtection="1">
      <alignment horizontal="left" vertical="center" wrapText="1"/>
      <protection locked="0"/>
    </xf>
    <xf numFmtId="3" fontId="27" fillId="0" borderId="10" xfId="63" applyNumberFormat="1" applyFont="1" applyFill="1" applyBorder="1" applyAlignment="1">
      <alignment vertical="center" wrapText="1"/>
    </xf>
    <xf numFmtId="0" fontId="0" fillId="0" borderId="10" xfId="0" applyBorder="1" applyAlignment="1" applyProtection="1">
      <alignment vertical="center" wrapText="1"/>
      <protection locked="0"/>
    </xf>
    <xf numFmtId="49" fontId="0" fillId="0" borderId="10" xfId="64" applyNumberFormat="1" applyFont="1" applyBorder="1" applyAlignment="1" applyProtection="1">
      <alignment horizontal="left" vertical="top" wrapText="1"/>
      <protection locked="0"/>
    </xf>
    <xf numFmtId="0" fontId="19" fillId="0" borderId="10" xfId="0" applyFont="1" applyBorder="1" applyAlignment="1" applyProtection="1">
      <alignment horizontal="center" vertical="center" wrapText="1"/>
      <protection locked="0"/>
    </xf>
    <xf numFmtId="49" fontId="23" fillId="0" borderId="23" xfId="64" applyNumberFormat="1" applyFont="1" applyBorder="1" applyAlignment="1" applyProtection="1">
      <alignment horizontal="center" vertical="center" wrapText="1"/>
      <protection locked="0"/>
    </xf>
    <xf numFmtId="0" fontId="18" fillId="0" borderId="20" xfId="0" applyFont="1" applyBorder="1" applyAlignment="1">
      <alignment horizontal="center" vertical="center"/>
    </xf>
    <xf numFmtId="0" fontId="18" fillId="0" borderId="16" xfId="0" applyFont="1" applyBorder="1" applyAlignment="1">
      <alignment horizontal="center" vertical="center"/>
    </xf>
    <xf numFmtId="14" fontId="21" fillId="0" borderId="18" xfId="0" applyNumberFormat="1" applyFont="1" applyBorder="1" applyAlignment="1">
      <alignment horizontal="center" vertical="center"/>
    </xf>
    <xf numFmtId="0" fontId="21" fillId="0" borderId="20" xfId="0" applyFont="1" applyBorder="1" applyAlignment="1">
      <alignment horizontal="center" vertical="center"/>
    </xf>
    <xf numFmtId="0" fontId="21" fillId="0" borderId="16" xfId="0" applyFont="1" applyBorder="1" applyAlignment="1">
      <alignment horizontal="center" vertical="center"/>
    </xf>
    <xf numFmtId="49" fontId="19" fillId="0" borderId="10" xfId="64" applyNumberFormat="1" applyFont="1" applyBorder="1" applyAlignment="1" applyProtection="1">
      <alignment horizontal="center" vertical="center" wrapText="1"/>
      <protection/>
    </xf>
    <xf numFmtId="49" fontId="23" fillId="0" borderId="10" xfId="64"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1" fontId="19" fillId="0" borderId="24" xfId="64" applyNumberFormat="1" applyFont="1" applyBorder="1" applyAlignment="1" applyProtection="1">
      <alignment horizontal="right" vertical="center"/>
      <protection/>
    </xf>
    <xf numFmtId="1" fontId="19" fillId="0" borderId="25" xfId="64"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49" fontId="19" fillId="0" borderId="10" xfId="64"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21" fillId="0" borderId="10" xfId="0" applyFont="1" applyBorder="1" applyAlignment="1">
      <alignment horizontal="center" vertical="center"/>
    </xf>
    <xf numFmtId="0" fontId="0" fillId="0" borderId="18" xfId="0" applyBorder="1" applyAlignment="1" applyProtection="1">
      <alignment horizontal="left" vertical="center"/>
      <protection/>
    </xf>
    <xf numFmtId="0" fontId="0" fillId="0" borderId="16" xfId="0" applyBorder="1" applyAlignment="1" applyProtection="1">
      <alignment horizontal="left" vertical="center"/>
      <protection/>
    </xf>
    <xf numFmtId="3" fontId="0" fillId="0" borderId="18" xfId="0" applyNumberFormat="1" applyFont="1" applyFill="1" applyBorder="1" applyAlignment="1" applyProtection="1">
      <alignment horizontal="center" vertical="center" wrapText="1"/>
      <protection/>
    </xf>
    <xf numFmtId="3" fontId="0" fillId="0" borderId="16"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8" fillId="0" borderId="18" xfId="0" applyFont="1" applyBorder="1" applyAlignment="1">
      <alignment horizontal="center" vertical="center"/>
    </xf>
    <xf numFmtId="0" fontId="0" fillId="0" borderId="26"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24" fillId="0" borderId="13"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8" borderId="10"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49" fontId="20" fillId="0" borderId="0" xfId="64" applyNumberFormat="1" applyFont="1" applyFill="1" applyBorder="1" applyAlignment="1" applyProtection="1">
      <alignment horizontal="center" vertical="center"/>
      <protection locked="0"/>
    </xf>
    <xf numFmtId="0" fontId="19" fillId="17" borderId="34" xfId="0" applyFont="1" applyFill="1" applyBorder="1" applyAlignment="1" applyProtection="1">
      <alignment horizontal="left" vertical="center" wrapText="1"/>
      <protection/>
    </xf>
    <xf numFmtId="0" fontId="19" fillId="17" borderId="27" xfId="0" applyFont="1" applyFill="1" applyBorder="1" applyAlignment="1" applyProtection="1">
      <alignment horizontal="left" vertical="center" wrapText="1"/>
      <protection/>
    </xf>
    <xf numFmtId="0" fontId="19" fillId="17" borderId="28" xfId="0" applyFont="1" applyFill="1" applyBorder="1" applyAlignment="1" applyProtection="1">
      <alignment horizontal="left" vertical="center" wrapText="1"/>
      <protection/>
    </xf>
    <xf numFmtId="0" fontId="19" fillId="17" borderId="35" xfId="0" applyFont="1" applyFill="1" applyBorder="1" applyAlignment="1" applyProtection="1">
      <alignment horizontal="left" vertical="center" wrapText="1"/>
      <protection/>
    </xf>
    <xf numFmtId="0" fontId="19" fillId="17" borderId="0" xfId="0" applyFont="1" applyFill="1" applyBorder="1" applyAlignment="1" applyProtection="1">
      <alignment horizontal="left" vertical="center" wrapText="1"/>
      <protection/>
    </xf>
    <xf numFmtId="0" fontId="19" fillId="17" borderId="30" xfId="0" applyFont="1" applyFill="1" applyBorder="1" applyAlignment="1" applyProtection="1">
      <alignment horizontal="left" vertical="center" wrapText="1"/>
      <protection/>
    </xf>
    <xf numFmtId="0" fontId="19" fillId="17" borderId="36" xfId="0" applyFont="1" applyFill="1" applyBorder="1" applyAlignment="1" applyProtection="1">
      <alignment horizontal="left" vertical="center" wrapText="1"/>
      <protection/>
    </xf>
    <xf numFmtId="0" fontId="19" fillId="17" borderId="11" xfId="0" applyFont="1" applyFill="1" applyBorder="1" applyAlignment="1" applyProtection="1">
      <alignment horizontal="left" vertical="center" wrapText="1"/>
      <protection/>
    </xf>
    <xf numFmtId="0" fontId="19" fillId="17" borderId="14" xfId="0" applyFont="1" applyFill="1" applyBorder="1" applyAlignment="1" applyProtection="1">
      <alignment horizontal="left" vertical="center" wrapText="1"/>
      <protection/>
    </xf>
    <xf numFmtId="0" fontId="19" fillId="17" borderId="37" xfId="0" applyFont="1" applyFill="1" applyBorder="1" applyAlignment="1" applyProtection="1">
      <alignment horizontal="left" vertical="center" wrapText="1"/>
      <protection/>
    </xf>
    <xf numFmtId="0" fontId="19" fillId="17" borderId="38" xfId="0" applyFont="1" applyFill="1" applyBorder="1" applyAlignment="1" applyProtection="1">
      <alignment horizontal="left" vertical="center" wrapText="1"/>
      <protection/>
    </xf>
    <xf numFmtId="0" fontId="22" fillId="0" borderId="18"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0" fillId="0" borderId="10" xfId="72" applyNumberFormat="1" applyFont="1" applyFill="1" applyBorder="1" applyAlignment="1" applyProtection="1">
      <alignment horizontal="center" vertical="center" wrapText="1"/>
      <protection/>
    </xf>
    <xf numFmtId="49" fontId="0" fillId="0" borderId="0" xfId="64" applyNumberFormat="1" applyFont="1" applyFill="1" applyBorder="1" applyAlignment="1" applyProtection="1">
      <alignment horizontal="center" vertical="center"/>
      <protection locked="0"/>
    </xf>
    <xf numFmtId="49" fontId="19" fillId="0" borderId="23" xfId="64" applyNumberFormat="1" applyFont="1" applyBorder="1" applyAlignment="1" applyProtection="1">
      <alignment horizontal="center" vertical="center" wrapText="1"/>
      <protection locked="0"/>
    </xf>
    <xf numFmtId="1" fontId="0" fillId="0" borderId="26"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0" fontId="0" fillId="0" borderId="10" xfId="64" applyNumberFormat="1" applyFont="1" applyFill="1" applyBorder="1" applyAlignment="1" applyProtection="1">
      <alignment horizontal="center" vertical="center"/>
      <protection locked="0"/>
    </xf>
    <xf numFmtId="49" fontId="37" fillId="0" borderId="0" xfId="64" applyNumberFormat="1" applyFont="1" applyFill="1" applyBorder="1" applyAlignment="1" applyProtection="1">
      <alignment horizontal="center" vertical="center"/>
      <protection locked="0"/>
    </xf>
    <xf numFmtId="0" fontId="21" fillId="0" borderId="18" xfId="0" applyFont="1" applyBorder="1" applyAlignment="1">
      <alignment horizontal="center" vertical="center"/>
    </xf>
    <xf numFmtId="0" fontId="18" fillId="0" borderId="10" xfId="0" applyFont="1" applyBorder="1" applyAlignment="1">
      <alignment horizontal="center" vertical="center"/>
    </xf>
    <xf numFmtId="0" fontId="0" fillId="0" borderId="18"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8" xfId="72" applyNumberFormat="1" applyFont="1" applyFill="1" applyBorder="1" applyAlignment="1" applyProtection="1">
      <alignment horizontal="center" vertical="center" wrapText="1"/>
      <protection/>
    </xf>
    <xf numFmtId="0" fontId="0" fillId="0" borderId="16" xfId="72"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xf>
    <xf numFmtId="0" fontId="19" fillId="0" borderId="26"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38" fillId="0" borderId="10" xfId="64" applyNumberFormat="1" applyFont="1" applyBorder="1" applyAlignment="1" applyProtection="1">
      <alignment horizontal="center" vertical="center" wrapText="1"/>
      <protection/>
    </xf>
  </cellXfs>
  <cellStyles count="6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a 2" xfId="45"/>
    <cellStyle name="Bueno" xfId="46"/>
    <cellStyle name="Cálculo" xfId="47"/>
    <cellStyle name="Celda de comprobación" xfId="48"/>
    <cellStyle name="Celda vinculada" xfId="49"/>
    <cellStyle name="Encabezado 1" xfId="50"/>
    <cellStyle name="Encabezado 4" xfId="51"/>
    <cellStyle name="Énfasis1" xfId="52"/>
    <cellStyle name="Énfasis2" xfId="53"/>
    <cellStyle name="Énfasis3" xfId="54"/>
    <cellStyle name="Énfasis4" xfId="55"/>
    <cellStyle name="Énfasis5" xfId="56"/>
    <cellStyle name="Énfasis6" xfId="57"/>
    <cellStyle name="Entrada" xfId="58"/>
    <cellStyle name="Incorrecto" xfId="59"/>
    <cellStyle name="Incorrecto 2" xfId="60"/>
    <cellStyle name="Comma" xfId="61"/>
    <cellStyle name="Comma [0]" xfId="62"/>
    <cellStyle name="Millares 2" xfId="63"/>
    <cellStyle name="Millares_FORMATO POA" xfId="64"/>
    <cellStyle name="Millares_Libro2" xfId="65"/>
    <cellStyle name="Currency" xfId="66"/>
    <cellStyle name="Currency [0]" xfId="67"/>
    <cellStyle name="Neutral" xfId="68"/>
    <cellStyle name="Neutral 2" xfId="69"/>
    <cellStyle name="Normal 6" xfId="70"/>
    <cellStyle name="Notas" xfId="71"/>
    <cellStyle name="Percent" xfId="72"/>
    <cellStyle name="Porcentaje 2" xfId="73"/>
    <cellStyle name="Porcentual 4"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velasquez\Downloads\FEV-16%20Manejo%20y%20protecci&#243;n%20del%20suel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Desarrollo de Procesos Productivos Sostenibles</v>
          </cell>
        </row>
        <row r="8">
          <cell r="D8" t="str">
            <v>Sectores Productivos y Negocios Verdes Sostenibles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showGridLines="0" tabSelected="1" zoomScale="80" zoomScaleNormal="80" zoomScalePageLayoutView="0" workbookViewId="0" topLeftCell="K19">
      <selection activeCell="T29" sqref="T29"/>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0" hidden="1" customWidth="1"/>
    <col min="9" max="9" width="50.00390625" style="10"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1" customWidth="1"/>
    <col min="19" max="19" width="20.7109375" style="11"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67.421875" style="1" customWidth="1"/>
    <col min="26" max="16384" width="11.421875" style="1" customWidth="1"/>
  </cols>
  <sheetData>
    <row r="1" spans="1:24" ht="60" customHeight="1">
      <c r="A1" s="113"/>
      <c r="B1" s="113"/>
      <c r="C1" s="113"/>
      <c r="D1" s="115" t="s">
        <v>18</v>
      </c>
      <c r="E1" s="115"/>
      <c r="F1" s="115"/>
      <c r="G1" s="115"/>
      <c r="H1" s="115"/>
      <c r="I1" s="115"/>
      <c r="J1" s="115"/>
      <c r="K1" s="115"/>
      <c r="L1" s="115"/>
      <c r="M1" s="115"/>
      <c r="N1" s="115"/>
      <c r="O1" s="115"/>
      <c r="P1" s="115"/>
      <c r="Q1" s="115"/>
      <c r="R1" s="115"/>
      <c r="S1" s="115"/>
      <c r="T1" s="115"/>
      <c r="U1" s="112" t="s">
        <v>45</v>
      </c>
      <c r="V1" s="112"/>
      <c r="W1" s="112"/>
      <c r="X1" s="112"/>
    </row>
    <row r="2" spans="1:24" ht="21.75" customHeight="1">
      <c r="A2" s="113"/>
      <c r="B2" s="113"/>
      <c r="C2" s="113"/>
      <c r="D2" s="115"/>
      <c r="E2" s="115"/>
      <c r="F2" s="115"/>
      <c r="G2" s="115"/>
      <c r="H2" s="115"/>
      <c r="I2" s="115"/>
      <c r="J2" s="115"/>
      <c r="K2" s="115"/>
      <c r="L2" s="115"/>
      <c r="M2" s="115"/>
      <c r="N2" s="115"/>
      <c r="O2" s="115"/>
      <c r="P2" s="115"/>
      <c r="Q2" s="115"/>
      <c r="R2" s="115"/>
      <c r="S2" s="115"/>
      <c r="T2" s="115"/>
      <c r="U2" s="113" t="s">
        <v>19</v>
      </c>
      <c r="V2" s="113"/>
      <c r="W2" s="113"/>
      <c r="X2" s="113"/>
    </row>
    <row r="3" spans="1:24" ht="19.5" customHeight="1">
      <c r="A3" s="113"/>
      <c r="B3" s="113"/>
      <c r="C3" s="113"/>
      <c r="D3" s="115" t="s">
        <v>20</v>
      </c>
      <c r="E3" s="115"/>
      <c r="F3" s="115"/>
      <c r="G3" s="115"/>
      <c r="H3" s="115"/>
      <c r="I3" s="115"/>
      <c r="J3" s="115"/>
      <c r="K3" s="115"/>
      <c r="L3" s="115"/>
      <c r="M3" s="115"/>
      <c r="N3" s="115"/>
      <c r="O3" s="115"/>
      <c r="P3" s="115"/>
      <c r="Q3" s="115"/>
      <c r="R3" s="115"/>
      <c r="S3" s="115"/>
      <c r="T3" s="115"/>
      <c r="U3" s="134" t="s">
        <v>22</v>
      </c>
      <c r="V3" s="135"/>
      <c r="W3" s="136"/>
      <c r="X3" s="2" t="s">
        <v>23</v>
      </c>
    </row>
    <row r="4" spans="1:24" ht="19.5" customHeight="1">
      <c r="A4" s="113"/>
      <c r="B4" s="113"/>
      <c r="C4" s="113"/>
      <c r="D4" s="115"/>
      <c r="E4" s="115"/>
      <c r="F4" s="115"/>
      <c r="G4" s="115"/>
      <c r="H4" s="115"/>
      <c r="I4" s="115"/>
      <c r="J4" s="115"/>
      <c r="K4" s="115"/>
      <c r="L4" s="115"/>
      <c r="M4" s="115"/>
      <c r="N4" s="115"/>
      <c r="O4" s="115"/>
      <c r="P4" s="115"/>
      <c r="Q4" s="115"/>
      <c r="R4" s="115"/>
      <c r="S4" s="115"/>
      <c r="T4" s="115"/>
      <c r="U4" s="134" t="s">
        <v>61</v>
      </c>
      <c r="V4" s="135"/>
      <c r="W4" s="136"/>
      <c r="X4" s="3">
        <v>43003</v>
      </c>
    </row>
    <row r="5" spans="1:24" ht="31.5" customHeight="1">
      <c r="A5" s="114" t="s">
        <v>21</v>
      </c>
      <c r="B5" s="114"/>
      <c r="C5" s="114"/>
      <c r="D5" s="114"/>
      <c r="E5" s="114"/>
      <c r="F5" s="114"/>
      <c r="G5" s="114"/>
      <c r="H5" s="114"/>
      <c r="I5" s="114"/>
      <c r="J5" s="114"/>
      <c r="K5" s="114"/>
      <c r="L5" s="114"/>
      <c r="M5" s="114"/>
      <c r="N5" s="114"/>
      <c r="O5" s="114"/>
      <c r="P5" s="114"/>
      <c r="Q5" s="114"/>
      <c r="R5" s="114"/>
      <c r="S5" s="114"/>
      <c r="T5" s="114"/>
      <c r="U5" s="114"/>
      <c r="V5" s="114"/>
      <c r="W5" s="114"/>
      <c r="X5" s="114"/>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5"/>
      <c r="L7" s="15"/>
      <c r="M7" s="15"/>
      <c r="N7" s="15"/>
      <c r="O7" s="4"/>
      <c r="P7" s="4"/>
      <c r="Q7" s="4"/>
      <c r="R7" s="4"/>
      <c r="S7" s="4"/>
      <c r="T7" s="4"/>
      <c r="U7" s="4"/>
      <c r="V7" s="4"/>
      <c r="W7" s="4"/>
      <c r="X7" s="4"/>
    </row>
    <row r="8" spans="11:23" ht="16.5" customHeight="1">
      <c r="K8" s="17"/>
      <c r="L8" s="17"/>
      <c r="M8" s="17"/>
      <c r="N8" s="17"/>
      <c r="O8" s="5"/>
      <c r="P8" s="5"/>
      <c r="Q8" s="5"/>
      <c r="R8" s="5"/>
      <c r="S8" s="5"/>
      <c r="T8" s="5"/>
      <c r="U8" s="5"/>
      <c r="V8" s="5"/>
      <c r="W8" s="5"/>
    </row>
    <row r="9" spans="11:23" ht="13.5" customHeight="1">
      <c r="K9" s="17"/>
      <c r="L9" s="17"/>
      <c r="M9" s="17"/>
      <c r="N9" s="17"/>
      <c r="O9" s="5"/>
      <c r="P9" s="5"/>
      <c r="Q9" s="5"/>
      <c r="R9" s="5"/>
      <c r="S9" s="5"/>
      <c r="T9" s="5"/>
      <c r="U9" s="5"/>
      <c r="V9" s="5"/>
      <c r="W9" s="5"/>
    </row>
    <row r="10" spans="1:23" ht="9" customHeight="1" thickBot="1">
      <c r="A10" s="19"/>
      <c r="B10" s="20"/>
      <c r="C10" s="20"/>
      <c r="D10" s="22"/>
      <c r="E10" s="22"/>
      <c r="F10" s="22"/>
      <c r="G10" s="22"/>
      <c r="H10" s="21"/>
      <c r="I10" s="21"/>
      <c r="J10" s="22"/>
      <c r="K10" s="22"/>
      <c r="L10" s="22"/>
      <c r="M10" s="22"/>
      <c r="N10" s="22"/>
      <c r="O10" s="7"/>
      <c r="P10" s="7"/>
      <c r="Q10" s="7"/>
      <c r="R10" s="7"/>
      <c r="S10" s="7"/>
      <c r="T10" s="6"/>
      <c r="U10" s="6"/>
      <c r="V10" s="6"/>
      <c r="W10" s="6"/>
    </row>
    <row r="11" spans="1:24" ht="36" customHeight="1">
      <c r="A11" s="132" t="s">
        <v>5</v>
      </c>
      <c r="B11" s="133"/>
      <c r="C11" s="133"/>
      <c r="D11" s="137" t="str">
        <f>'[2]POA H.A.'!$D$6</f>
        <v>PROCESOS PRODUCTIVOS COMPETITIVOS Y SOSTENIBLES, PREVENCIÓN Y CONTROL DE LA CONTAMINACIÓN Y EL DETERIORO AMBIENTAL</v>
      </c>
      <c r="E11" s="137"/>
      <c r="F11" s="137"/>
      <c r="G11" s="137"/>
      <c r="H11" s="137"/>
      <c r="I11" s="137"/>
      <c r="J11" s="23" t="s">
        <v>2</v>
      </c>
      <c r="K11" s="23" t="s">
        <v>3</v>
      </c>
      <c r="L11" s="45"/>
      <c r="M11" s="116" t="s">
        <v>24</v>
      </c>
      <c r="N11" s="117"/>
      <c r="O11" s="138" t="s">
        <v>46</v>
      </c>
      <c r="P11" s="138"/>
      <c r="Q11" s="138"/>
      <c r="R11" s="138"/>
      <c r="S11" s="109" t="s">
        <v>49</v>
      </c>
      <c r="T11" s="109">
        <v>2018</v>
      </c>
      <c r="U11" s="47"/>
      <c r="V11" s="47"/>
      <c r="W11" s="47"/>
      <c r="X11" s="47"/>
    </row>
    <row r="12" spans="1:24" ht="22.5" customHeight="1">
      <c r="A12" s="123" t="s">
        <v>29</v>
      </c>
      <c r="B12" s="124"/>
      <c r="C12" s="125"/>
      <c r="D12" s="100" t="str">
        <f>'[2]POA H.A.'!$D$7</f>
        <v>Desarrollo de Procesos Productivos Sostenibles</v>
      </c>
      <c r="E12" s="101"/>
      <c r="F12" s="101"/>
      <c r="G12" s="101"/>
      <c r="H12" s="101"/>
      <c r="I12" s="102"/>
      <c r="J12" s="24" t="s">
        <v>4</v>
      </c>
      <c r="K12" s="25">
        <v>43700000</v>
      </c>
      <c r="L12" s="26"/>
      <c r="M12" s="118"/>
      <c r="N12" s="119"/>
      <c r="O12" s="16" t="s">
        <v>75</v>
      </c>
      <c r="P12" s="16" t="s">
        <v>59</v>
      </c>
      <c r="Q12" s="16" t="s">
        <v>60</v>
      </c>
      <c r="R12" s="16" t="s">
        <v>0</v>
      </c>
      <c r="S12" s="110"/>
      <c r="T12" s="110"/>
      <c r="U12" s="8"/>
      <c r="V12" s="8"/>
      <c r="W12" s="8"/>
      <c r="X12" s="8"/>
    </row>
    <row r="13" spans="1:24" ht="23.25" customHeight="1">
      <c r="A13" s="126"/>
      <c r="B13" s="127"/>
      <c r="C13" s="128"/>
      <c r="D13" s="103"/>
      <c r="E13" s="104"/>
      <c r="F13" s="104"/>
      <c r="G13" s="104"/>
      <c r="H13" s="104"/>
      <c r="I13" s="105"/>
      <c r="J13" s="27" t="s">
        <v>6</v>
      </c>
      <c r="K13" s="29" t="s">
        <v>7</v>
      </c>
      <c r="L13" s="26"/>
      <c r="M13" s="120"/>
      <c r="N13" s="121"/>
      <c r="O13" s="18" t="s">
        <v>50</v>
      </c>
      <c r="P13" s="18"/>
      <c r="Q13" s="18"/>
      <c r="R13" s="18"/>
      <c r="S13" s="111"/>
      <c r="T13" s="111"/>
      <c r="U13" s="8"/>
      <c r="V13" s="8"/>
      <c r="W13" s="8"/>
      <c r="X13" s="8"/>
    </row>
    <row r="14" spans="1:24" ht="15.75" customHeight="1" thickBot="1">
      <c r="A14" s="129"/>
      <c r="B14" s="130"/>
      <c r="C14" s="131"/>
      <c r="D14" s="106"/>
      <c r="E14" s="107"/>
      <c r="F14" s="107"/>
      <c r="G14" s="107"/>
      <c r="H14" s="107"/>
      <c r="I14" s="108"/>
      <c r="J14" s="27" t="s">
        <v>8</v>
      </c>
      <c r="K14" s="29" t="s">
        <v>7</v>
      </c>
      <c r="L14" s="30"/>
      <c r="M14" s="28"/>
      <c r="N14" s="31"/>
      <c r="O14" s="122"/>
      <c r="P14" s="122"/>
      <c r="Q14" s="122"/>
      <c r="R14" s="122"/>
      <c r="S14" s="122"/>
      <c r="T14" s="122"/>
      <c r="U14" s="122"/>
      <c r="V14" s="122"/>
      <c r="W14" s="122"/>
      <c r="X14" s="122"/>
    </row>
    <row r="15" spans="1:24" ht="15.75" customHeight="1">
      <c r="A15" s="123" t="s">
        <v>51</v>
      </c>
      <c r="B15" s="124"/>
      <c r="C15" s="125"/>
      <c r="D15" s="100" t="str">
        <f>'[2]POA H.A.'!$D$8</f>
        <v>Sectores Productivos y Negocios Verdes Sostenibles</v>
      </c>
      <c r="E15" s="101"/>
      <c r="F15" s="101"/>
      <c r="G15" s="101"/>
      <c r="H15" s="101"/>
      <c r="I15" s="102"/>
      <c r="J15" s="27" t="s">
        <v>9</v>
      </c>
      <c r="K15" s="29" t="s">
        <v>7</v>
      </c>
      <c r="L15" s="30"/>
      <c r="M15" s="28"/>
      <c r="N15" s="31"/>
      <c r="O15" s="8"/>
      <c r="P15" s="8"/>
      <c r="Q15" s="8"/>
      <c r="R15" s="8"/>
      <c r="S15" s="8"/>
      <c r="T15" s="8"/>
      <c r="U15" s="8"/>
      <c r="V15" s="8"/>
      <c r="W15" s="8"/>
      <c r="X15" s="8"/>
    </row>
    <row r="16" spans="1:24" ht="15.75" customHeight="1">
      <c r="A16" s="126"/>
      <c r="B16" s="127"/>
      <c r="C16" s="128"/>
      <c r="D16" s="103"/>
      <c r="E16" s="104"/>
      <c r="F16" s="104"/>
      <c r="G16" s="104"/>
      <c r="H16" s="104"/>
      <c r="I16" s="105"/>
      <c r="J16" s="27" t="s">
        <v>10</v>
      </c>
      <c r="K16" s="29" t="s">
        <v>7</v>
      </c>
      <c r="L16" s="30"/>
      <c r="M16" s="28"/>
      <c r="N16" s="31"/>
      <c r="O16" s="8"/>
      <c r="P16" s="8"/>
      <c r="Q16" s="8"/>
      <c r="R16" s="8"/>
      <c r="S16" s="8"/>
      <c r="T16" s="8"/>
      <c r="U16" s="8"/>
      <c r="V16" s="8"/>
      <c r="W16" s="8"/>
      <c r="X16" s="8"/>
    </row>
    <row r="17" spans="1:24" ht="15.75" customHeight="1" thickBot="1">
      <c r="A17" s="129"/>
      <c r="B17" s="130"/>
      <c r="C17" s="131"/>
      <c r="D17" s="106"/>
      <c r="E17" s="107"/>
      <c r="F17" s="107"/>
      <c r="G17" s="107"/>
      <c r="H17" s="107"/>
      <c r="I17" s="108"/>
      <c r="J17" s="27" t="s">
        <v>31</v>
      </c>
      <c r="K17" s="29" t="s">
        <v>7</v>
      </c>
      <c r="L17" s="30"/>
      <c r="M17" s="28"/>
      <c r="N17" s="31"/>
      <c r="O17" s="8"/>
      <c r="P17" s="8"/>
      <c r="Q17" s="8"/>
      <c r="R17" s="8"/>
      <c r="S17" s="8"/>
      <c r="T17" s="8"/>
      <c r="U17" s="8"/>
      <c r="V17" s="8"/>
      <c r="W17" s="8"/>
      <c r="X17" s="8"/>
    </row>
    <row r="18" spans="1:24" ht="15.75" customHeight="1">
      <c r="A18" s="123" t="s">
        <v>52</v>
      </c>
      <c r="B18" s="124"/>
      <c r="C18" s="125"/>
      <c r="D18" s="142" t="s">
        <v>62</v>
      </c>
      <c r="E18" s="143"/>
      <c r="F18" s="143"/>
      <c r="G18" s="143"/>
      <c r="H18" s="143"/>
      <c r="I18" s="144"/>
      <c r="J18" s="27" t="s">
        <v>32</v>
      </c>
      <c r="K18" s="29" t="s">
        <v>7</v>
      </c>
      <c r="L18" s="30"/>
      <c r="M18" s="28"/>
      <c r="N18" s="31"/>
      <c r="O18" s="8"/>
      <c r="P18" s="8"/>
      <c r="Q18" s="8"/>
      <c r="R18" s="8"/>
      <c r="S18" s="8"/>
      <c r="T18" s="8"/>
      <c r="U18" s="8"/>
      <c r="V18" s="8"/>
      <c r="W18" s="8"/>
      <c r="X18" s="8"/>
    </row>
    <row r="19" spans="1:24" ht="15.75" customHeight="1">
      <c r="A19" s="126"/>
      <c r="B19" s="127"/>
      <c r="C19" s="128"/>
      <c r="D19" s="145"/>
      <c r="E19" s="146"/>
      <c r="F19" s="146"/>
      <c r="G19" s="146"/>
      <c r="H19" s="146"/>
      <c r="I19" s="147"/>
      <c r="J19" s="27" t="s">
        <v>33</v>
      </c>
      <c r="K19" s="29" t="s">
        <v>7</v>
      </c>
      <c r="L19" s="30"/>
      <c r="M19" s="28"/>
      <c r="N19" s="31"/>
      <c r="O19" s="8"/>
      <c r="P19" s="8"/>
      <c r="Q19" s="8"/>
      <c r="R19" s="8"/>
      <c r="S19" s="8"/>
      <c r="T19" s="8"/>
      <c r="U19" s="8"/>
      <c r="V19" s="8"/>
      <c r="W19" s="8"/>
      <c r="X19" s="8"/>
    </row>
    <row r="20" spans="1:24" ht="15.75" customHeight="1" thickBot="1">
      <c r="A20" s="129"/>
      <c r="B20" s="130"/>
      <c r="C20" s="131"/>
      <c r="D20" s="148"/>
      <c r="E20" s="149"/>
      <c r="F20" s="149"/>
      <c r="G20" s="149"/>
      <c r="H20" s="149"/>
      <c r="I20" s="150"/>
      <c r="J20" s="27" t="s">
        <v>34</v>
      </c>
      <c r="K20" s="29" t="s">
        <v>7</v>
      </c>
      <c r="L20" s="30"/>
      <c r="M20" s="28"/>
      <c r="N20" s="31"/>
      <c r="O20" s="8"/>
      <c r="P20" s="8"/>
      <c r="Q20" s="8"/>
      <c r="R20" s="8"/>
      <c r="S20" s="8"/>
      <c r="T20" s="8"/>
      <c r="U20" s="8"/>
      <c r="V20" s="8"/>
      <c r="W20" s="8"/>
      <c r="X20" s="8"/>
    </row>
    <row r="21" spans="1:24" ht="15.75" customHeight="1">
      <c r="A21" s="123" t="s">
        <v>30</v>
      </c>
      <c r="B21" s="124"/>
      <c r="C21" s="125"/>
      <c r="D21" s="142" t="s">
        <v>63</v>
      </c>
      <c r="E21" s="143"/>
      <c r="F21" s="143"/>
      <c r="G21" s="143"/>
      <c r="H21" s="143"/>
      <c r="I21" s="144"/>
      <c r="J21" s="27" t="s">
        <v>35</v>
      </c>
      <c r="K21" s="29" t="s">
        <v>7</v>
      </c>
      <c r="L21" s="30"/>
      <c r="M21" s="28"/>
      <c r="N21" s="31"/>
      <c r="O21" s="8"/>
      <c r="P21" s="8"/>
      <c r="Q21" s="8"/>
      <c r="R21" s="8"/>
      <c r="S21" s="8"/>
      <c r="T21" s="8"/>
      <c r="U21" s="8"/>
      <c r="V21" s="8"/>
      <c r="W21" s="8"/>
      <c r="X21" s="8"/>
    </row>
    <row r="22" spans="1:25" ht="15.75" customHeight="1">
      <c r="A22" s="126"/>
      <c r="B22" s="127"/>
      <c r="C22" s="128"/>
      <c r="D22" s="145"/>
      <c r="E22" s="146"/>
      <c r="F22" s="146"/>
      <c r="G22" s="146"/>
      <c r="H22" s="146"/>
      <c r="I22" s="147"/>
      <c r="J22" s="27" t="s">
        <v>36</v>
      </c>
      <c r="K22" s="49" t="s">
        <v>7</v>
      </c>
      <c r="L22" s="30"/>
      <c r="M22" s="28"/>
      <c r="N22" s="31"/>
      <c r="O22" s="8"/>
      <c r="P22" s="8"/>
      <c r="Q22" s="8"/>
      <c r="R22" s="8"/>
      <c r="S22" s="8"/>
      <c r="T22" s="8"/>
      <c r="U22" s="8"/>
      <c r="V22" s="8"/>
      <c r="W22" s="8"/>
      <c r="X22" s="8"/>
      <c r="Y22" s="14"/>
    </row>
    <row r="23" spans="1:25" ht="15.75" customHeight="1">
      <c r="A23" s="126"/>
      <c r="B23" s="127"/>
      <c r="C23" s="128"/>
      <c r="D23" s="145"/>
      <c r="E23" s="146"/>
      <c r="F23" s="146"/>
      <c r="G23" s="146"/>
      <c r="H23" s="146"/>
      <c r="I23" s="147"/>
      <c r="J23" s="48" t="s">
        <v>39</v>
      </c>
      <c r="K23" s="50">
        <f>SUM(K12:K22)</f>
        <v>43700000</v>
      </c>
      <c r="L23" s="70"/>
      <c r="M23" s="28"/>
      <c r="N23" s="31"/>
      <c r="O23" s="140"/>
      <c r="P23" s="140"/>
      <c r="Q23" s="152"/>
      <c r="R23" s="152"/>
      <c r="S23" s="8"/>
      <c r="T23" s="8"/>
      <c r="U23" s="8"/>
      <c r="V23" s="8"/>
      <c r="W23" s="8"/>
      <c r="X23" s="8"/>
      <c r="Y23" s="14"/>
    </row>
    <row r="24" spans="1:25" ht="30.75" customHeight="1">
      <c r="A24" s="138" t="s">
        <v>11</v>
      </c>
      <c r="B24" s="85" t="s">
        <v>43</v>
      </c>
      <c r="C24" s="85"/>
      <c r="D24" s="85"/>
      <c r="E24" s="85"/>
      <c r="F24" s="85"/>
      <c r="G24" s="42"/>
      <c r="H24" s="42"/>
      <c r="I24" s="162" t="s">
        <v>44</v>
      </c>
      <c r="J24" s="163" t="str">
        <f>CONCATENATE("METAS AÑO ",T11," POA")</f>
        <v>METAS AÑO 2018 POA</v>
      </c>
      <c r="K24" s="164"/>
      <c r="L24" s="168" t="str">
        <f>CONCATENATE("METAS AÑO ",T11," P.A.")</f>
        <v>METAS AÑO 2018 P.A.</v>
      </c>
      <c r="M24" s="85" t="s">
        <v>42</v>
      </c>
      <c r="N24" s="85"/>
      <c r="O24" s="151" t="str">
        <f>CONCATENATE("AVANCE METAS POA ",T11)</f>
        <v>AVANCE METAS POA 2018</v>
      </c>
      <c r="P24" s="151"/>
      <c r="Q24" s="151" t="str">
        <f>CONCATENATE("AVANCE METAS PA ",T11)</f>
        <v>AVANCE METAS PA 2018</v>
      </c>
      <c r="R24" s="151"/>
      <c r="S24" s="90" t="s">
        <v>26</v>
      </c>
      <c r="T24" s="76" t="s">
        <v>27</v>
      </c>
      <c r="U24" s="83" t="s">
        <v>28</v>
      </c>
      <c r="V24" s="76" t="s">
        <v>47</v>
      </c>
      <c r="W24" s="83" t="s">
        <v>48</v>
      </c>
      <c r="X24" s="89" t="s">
        <v>40</v>
      </c>
      <c r="Y24" s="160" t="s">
        <v>58</v>
      </c>
    </row>
    <row r="25" spans="1:25" ht="12.75" customHeight="1">
      <c r="A25" s="138"/>
      <c r="B25" s="85"/>
      <c r="C25" s="85"/>
      <c r="D25" s="85"/>
      <c r="E25" s="85"/>
      <c r="F25" s="85"/>
      <c r="G25" s="43"/>
      <c r="H25" s="85" t="s">
        <v>12</v>
      </c>
      <c r="I25" s="162"/>
      <c r="J25" s="165"/>
      <c r="K25" s="164"/>
      <c r="L25" s="168"/>
      <c r="M25" s="85"/>
      <c r="N25" s="85"/>
      <c r="O25" s="84" t="s">
        <v>25</v>
      </c>
      <c r="P25" s="89" t="s">
        <v>17</v>
      </c>
      <c r="Q25" s="77" t="s">
        <v>25</v>
      </c>
      <c r="R25" s="141" t="s">
        <v>17</v>
      </c>
      <c r="S25" s="91"/>
      <c r="T25" s="76"/>
      <c r="U25" s="83"/>
      <c r="V25" s="76"/>
      <c r="W25" s="83"/>
      <c r="X25" s="89"/>
      <c r="Y25" s="161"/>
    </row>
    <row r="26" spans="1:25" ht="21" customHeight="1">
      <c r="A26" s="138"/>
      <c r="B26" s="85"/>
      <c r="C26" s="85"/>
      <c r="D26" s="85"/>
      <c r="E26" s="85"/>
      <c r="F26" s="85"/>
      <c r="G26" s="43"/>
      <c r="H26" s="85"/>
      <c r="I26" s="162"/>
      <c r="J26" s="166"/>
      <c r="K26" s="167"/>
      <c r="L26" s="168"/>
      <c r="M26" s="85"/>
      <c r="N26" s="85"/>
      <c r="O26" s="84"/>
      <c r="P26" s="89"/>
      <c r="Q26" s="77"/>
      <c r="R26" s="141"/>
      <c r="S26" s="92"/>
      <c r="T26" s="76"/>
      <c r="U26" s="83"/>
      <c r="V26" s="76"/>
      <c r="W26" s="83"/>
      <c r="X26" s="89"/>
      <c r="Y26" s="161"/>
    </row>
    <row r="27" spans="1:25" ht="164.25" customHeight="1">
      <c r="A27" s="68">
        <v>1</v>
      </c>
      <c r="B27" s="98" t="s">
        <v>64</v>
      </c>
      <c r="C27" s="98"/>
      <c r="D27" s="98"/>
      <c r="E27" s="98"/>
      <c r="F27" s="98"/>
      <c r="G27" s="67"/>
      <c r="H27" s="32"/>
      <c r="I27" s="32" t="s">
        <v>71</v>
      </c>
      <c r="J27" s="139" t="s">
        <v>66</v>
      </c>
      <c r="K27" s="139"/>
      <c r="L27" s="69">
        <v>100</v>
      </c>
      <c r="M27" s="96" t="s">
        <v>68</v>
      </c>
      <c r="N27" s="97"/>
      <c r="O27" s="9"/>
      <c r="P27" s="55">
        <f>O27/100</f>
        <v>0</v>
      </c>
      <c r="Q27" s="71">
        <f>O27</f>
        <v>0</v>
      </c>
      <c r="R27" s="55">
        <f>Q27/L27</f>
        <v>0</v>
      </c>
      <c r="S27" s="41">
        <v>400000000</v>
      </c>
      <c r="T27" s="73">
        <v>56238000</v>
      </c>
      <c r="U27" s="56">
        <f>T27/S27</f>
        <v>0.140595</v>
      </c>
      <c r="V27" s="59">
        <v>8977733</v>
      </c>
      <c r="W27" s="57">
        <f>V27/S27</f>
        <v>0.0224443325</v>
      </c>
      <c r="X27" s="75" t="s">
        <v>74</v>
      </c>
      <c r="Y27" s="72" t="s">
        <v>70</v>
      </c>
    </row>
    <row r="28" spans="1:25" ht="122.25" customHeight="1">
      <c r="A28" s="68">
        <v>2</v>
      </c>
      <c r="B28" s="155" t="s">
        <v>65</v>
      </c>
      <c r="C28" s="156"/>
      <c r="D28" s="156"/>
      <c r="E28" s="156"/>
      <c r="F28" s="157"/>
      <c r="G28" s="67"/>
      <c r="H28" s="32"/>
      <c r="I28" s="32" t="s">
        <v>72</v>
      </c>
      <c r="J28" s="158" t="s">
        <v>67</v>
      </c>
      <c r="K28" s="159"/>
      <c r="L28" s="69">
        <v>200</v>
      </c>
      <c r="M28" s="96" t="s">
        <v>69</v>
      </c>
      <c r="N28" s="97"/>
      <c r="O28" s="9"/>
      <c r="P28" s="55">
        <f>O28/200</f>
        <v>0</v>
      </c>
      <c r="Q28" s="71"/>
      <c r="R28" s="55"/>
      <c r="S28" s="41">
        <v>100000000</v>
      </c>
      <c r="T28" s="73"/>
      <c r="U28" s="56"/>
      <c r="V28" s="59"/>
      <c r="W28" s="57"/>
      <c r="X28" s="74" t="s">
        <v>73</v>
      </c>
      <c r="Y28" s="72" t="s">
        <v>70</v>
      </c>
    </row>
    <row r="29" spans="1:23" s="35" customFormat="1" ht="24.75" customHeight="1" thickBot="1">
      <c r="A29" s="88" t="s">
        <v>1</v>
      </c>
      <c r="B29" s="88"/>
      <c r="C29" s="88"/>
      <c r="D29" s="88"/>
      <c r="E29" s="88"/>
      <c r="F29" s="88"/>
      <c r="G29" s="88"/>
      <c r="H29" s="88"/>
      <c r="I29" s="88"/>
      <c r="J29" s="88"/>
      <c r="K29" s="88"/>
      <c r="L29" s="88"/>
      <c r="M29" s="88"/>
      <c r="N29" s="88"/>
      <c r="O29" s="88"/>
      <c r="P29" s="64"/>
      <c r="Q29" s="33"/>
      <c r="R29" s="33"/>
      <c r="S29" s="34">
        <f>SUM(S27:S28)</f>
        <v>500000000</v>
      </c>
      <c r="T29" s="65">
        <f>SUM(T27:T27)</f>
        <v>56238000</v>
      </c>
      <c r="U29" s="58">
        <f>T29/S29</f>
        <v>0.112476</v>
      </c>
      <c r="V29" s="65">
        <f>SUM(V27:V27)</f>
        <v>8977733</v>
      </c>
      <c r="W29" s="66">
        <f>V29/S29</f>
        <v>0.017955466</v>
      </c>
    </row>
    <row r="30" spans="2:21" s="35" customFormat="1" ht="30.75" customHeight="1" thickBot="1">
      <c r="B30" s="94" t="s">
        <v>38</v>
      </c>
      <c r="C30" s="95"/>
      <c r="D30" s="36">
        <v>0</v>
      </c>
      <c r="F30" s="37" t="s">
        <v>37</v>
      </c>
      <c r="G30" s="61">
        <v>42549</v>
      </c>
      <c r="H30" s="62"/>
      <c r="I30" s="60">
        <v>43080</v>
      </c>
      <c r="J30" s="63"/>
      <c r="K30" s="63"/>
      <c r="L30" s="63"/>
      <c r="M30" s="63"/>
      <c r="N30" s="63"/>
      <c r="O30" s="46"/>
      <c r="P30" s="38">
        <f>AVERAGE(P27:P27)</f>
        <v>0</v>
      </c>
      <c r="Q30" s="39"/>
      <c r="R30" s="38">
        <f>AVERAGE(R27:R27)</f>
        <v>0</v>
      </c>
      <c r="S30" s="86"/>
      <c r="T30" s="87"/>
      <c r="U30" s="40"/>
    </row>
    <row r="31" spans="20:21" ht="12.75">
      <c r="T31" s="12"/>
      <c r="U31" s="12"/>
    </row>
    <row r="32" spans="20:21" ht="12.75">
      <c r="T32" s="12"/>
      <c r="U32" s="12"/>
    </row>
    <row r="33" spans="1:24" s="14" customFormat="1" ht="21.75" customHeight="1">
      <c r="A33" s="51"/>
      <c r="B33" s="52"/>
      <c r="C33" s="99" t="s">
        <v>41</v>
      </c>
      <c r="D33" s="78"/>
      <c r="E33" s="78"/>
      <c r="F33" s="79"/>
      <c r="G33" s="154" t="s">
        <v>53</v>
      </c>
      <c r="H33" s="154"/>
      <c r="I33" s="154"/>
      <c r="J33" s="154"/>
      <c r="K33" s="13"/>
      <c r="L33" s="13"/>
      <c r="M33" s="13"/>
      <c r="N33" s="13"/>
      <c r="O33" s="13"/>
      <c r="P33" s="13"/>
      <c r="Q33" s="13"/>
      <c r="R33" s="13"/>
      <c r="S33" s="13"/>
      <c r="T33" s="13"/>
      <c r="U33" s="13"/>
      <c r="V33" s="13"/>
      <c r="W33" s="13"/>
      <c r="X33" s="13"/>
    </row>
    <row r="34" spans="1:24" s="14" customFormat="1" ht="29.25" customHeight="1">
      <c r="A34" s="93" t="s">
        <v>14</v>
      </c>
      <c r="B34" s="93"/>
      <c r="C34" s="153" t="s">
        <v>56</v>
      </c>
      <c r="D34" s="81"/>
      <c r="E34" s="81"/>
      <c r="F34" s="82"/>
      <c r="G34" s="53" t="s">
        <v>54</v>
      </c>
      <c r="H34" s="53"/>
      <c r="I34" s="153" t="str">
        <f>'[1]POA H.A.'!G24</f>
        <v>LUZ DEYANIRA GONZALEZ CASTILLO</v>
      </c>
      <c r="J34" s="82"/>
      <c r="K34" s="13"/>
      <c r="L34" s="13"/>
      <c r="M34" s="13"/>
      <c r="N34" s="13"/>
      <c r="O34" s="13"/>
      <c r="P34" s="13"/>
      <c r="Q34" s="13"/>
      <c r="R34" s="13"/>
      <c r="S34" s="13"/>
      <c r="T34" s="13"/>
      <c r="U34" s="13"/>
      <c r="V34" s="13"/>
      <c r="W34" s="13"/>
      <c r="X34" s="13"/>
    </row>
    <row r="35" spans="1:24" ht="29.25" customHeight="1">
      <c r="A35" s="78" t="s">
        <v>15</v>
      </c>
      <c r="B35" s="79"/>
      <c r="C35" s="153" t="s">
        <v>57</v>
      </c>
      <c r="D35" s="81"/>
      <c r="E35" s="81"/>
      <c r="F35" s="82"/>
      <c r="G35" s="53" t="s">
        <v>55</v>
      </c>
      <c r="H35" s="53"/>
      <c r="I35" s="153" t="str">
        <f>'[1]POA H.A.'!G25</f>
        <v>Subdirectora de Planeación y Sistemas de Información</v>
      </c>
      <c r="J35" s="82"/>
      <c r="K35" s="13"/>
      <c r="L35" s="13"/>
      <c r="M35" s="13"/>
      <c r="N35" s="13"/>
      <c r="O35" s="13"/>
      <c r="P35" s="13"/>
      <c r="Q35" s="13"/>
      <c r="R35" s="13"/>
      <c r="S35" s="13"/>
      <c r="T35" s="13"/>
      <c r="U35" s="13"/>
      <c r="V35" s="13"/>
      <c r="W35" s="13"/>
      <c r="X35" s="13"/>
    </row>
    <row r="36" spans="1:24" ht="29.25" customHeight="1">
      <c r="A36" s="93" t="s">
        <v>13</v>
      </c>
      <c r="B36" s="93"/>
      <c r="C36" s="99"/>
      <c r="D36" s="78"/>
      <c r="E36" s="78"/>
      <c r="F36" s="79"/>
      <c r="G36" s="53"/>
      <c r="H36" s="53"/>
      <c r="I36" s="153"/>
      <c r="J36" s="82"/>
      <c r="K36" s="13"/>
      <c r="L36" s="13"/>
      <c r="M36" s="13"/>
      <c r="N36" s="13"/>
      <c r="O36" s="13"/>
      <c r="P36" s="13"/>
      <c r="Q36" s="13"/>
      <c r="R36" s="13"/>
      <c r="S36" s="13"/>
      <c r="T36" s="13"/>
      <c r="U36" s="13"/>
      <c r="V36" s="13"/>
      <c r="W36" s="13"/>
      <c r="X36" s="13"/>
    </row>
    <row r="37" spans="1:24" ht="29.25" customHeight="1">
      <c r="A37" s="93" t="s">
        <v>16</v>
      </c>
      <c r="B37" s="93"/>
      <c r="C37" s="80">
        <v>43199</v>
      </c>
      <c r="D37" s="81"/>
      <c r="E37" s="81"/>
      <c r="F37" s="82"/>
      <c r="G37" s="54">
        <v>42550</v>
      </c>
      <c r="H37" s="53"/>
      <c r="I37" s="80">
        <f>C37</f>
        <v>43199</v>
      </c>
      <c r="J37" s="82"/>
      <c r="K37" s="13"/>
      <c r="L37" s="13"/>
      <c r="M37" s="13"/>
      <c r="N37" s="13"/>
      <c r="O37" s="13"/>
      <c r="P37" s="13"/>
      <c r="Q37" s="13"/>
      <c r="R37" s="13"/>
      <c r="S37" s="13"/>
      <c r="T37" s="13"/>
      <c r="U37" s="13"/>
      <c r="V37" s="13"/>
      <c r="W37" s="13"/>
      <c r="X37" s="13"/>
    </row>
    <row r="50" ht="12.75">
      <c r="M50" s="44"/>
    </row>
  </sheetData>
  <sheetProtection/>
  <mergeCells count="68">
    <mergeCell ref="B28:F28"/>
    <mergeCell ref="J28:K28"/>
    <mergeCell ref="M28:N28"/>
    <mergeCell ref="Y24:Y26"/>
    <mergeCell ref="I34:J34"/>
    <mergeCell ref="I35:J35"/>
    <mergeCell ref="W24:W26"/>
    <mergeCell ref="I24:I26"/>
    <mergeCell ref="J24:K26"/>
    <mergeCell ref="L24:L26"/>
    <mergeCell ref="I36:J36"/>
    <mergeCell ref="I37:J37"/>
    <mergeCell ref="C33:F33"/>
    <mergeCell ref="C34:F34"/>
    <mergeCell ref="G33:J33"/>
    <mergeCell ref="C35:F35"/>
    <mergeCell ref="D18:I20"/>
    <mergeCell ref="O24:P24"/>
    <mergeCell ref="Q24:R24"/>
    <mergeCell ref="Q23:R23"/>
    <mergeCell ref="D21:I23"/>
    <mergeCell ref="B24:F26"/>
    <mergeCell ref="A18:C20"/>
    <mergeCell ref="J27:K27"/>
    <mergeCell ref="A24:A26"/>
    <mergeCell ref="O23:P23"/>
    <mergeCell ref="A21:C23"/>
    <mergeCell ref="R25:R26"/>
    <mergeCell ref="P25:P26"/>
    <mergeCell ref="A15:C17"/>
    <mergeCell ref="A11:C11"/>
    <mergeCell ref="U3:W3"/>
    <mergeCell ref="U4:W4"/>
    <mergeCell ref="D3:T4"/>
    <mergeCell ref="D11:I11"/>
    <mergeCell ref="O11:R11"/>
    <mergeCell ref="T11:T13"/>
    <mergeCell ref="A12:C14"/>
    <mergeCell ref="D15:I17"/>
    <mergeCell ref="D12:I14"/>
    <mergeCell ref="S11:S13"/>
    <mergeCell ref="U1:X1"/>
    <mergeCell ref="U2:X2"/>
    <mergeCell ref="A5:X5"/>
    <mergeCell ref="A1:C4"/>
    <mergeCell ref="D1:T2"/>
    <mergeCell ref="M11:N13"/>
    <mergeCell ref="O14:X14"/>
    <mergeCell ref="X24:X26"/>
    <mergeCell ref="S24:S26"/>
    <mergeCell ref="A37:B37"/>
    <mergeCell ref="A36:B36"/>
    <mergeCell ref="B30:C30"/>
    <mergeCell ref="M27:N27"/>
    <mergeCell ref="A34:B34"/>
    <mergeCell ref="H25:H26"/>
    <mergeCell ref="B27:F27"/>
    <mergeCell ref="C36:F36"/>
    <mergeCell ref="V24:V26"/>
    <mergeCell ref="Q25:Q26"/>
    <mergeCell ref="A35:B35"/>
    <mergeCell ref="C37:F37"/>
    <mergeCell ref="T24:T26"/>
    <mergeCell ref="U24:U26"/>
    <mergeCell ref="O25:O26"/>
    <mergeCell ref="M24:N26"/>
    <mergeCell ref="S30:T30"/>
    <mergeCell ref="A29:O29"/>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2018-04-26T20:33:29Z</dcterms:modified>
  <cp:category/>
  <cp:version/>
  <cp:contentType/>
  <cp:contentStatus/>
</cp:coreProperties>
</file>