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activeTab="0"/>
  </bookViews>
  <sheets>
    <sheet name="POA-1" sheetId="1" r:id="rId1"/>
  </sheets>
  <externalReferences>
    <externalReference r:id="rId4"/>
    <externalReference r:id="rId5"/>
    <externalReference r:id="rId6"/>
  </externalReferences>
  <definedNames/>
  <calcPr fullCalcOnLoad="1"/>
</workbook>
</file>

<file path=xl/comments1.xml><?xml version="1.0" encoding="utf-8"?>
<comments xmlns="http://schemas.openxmlformats.org/spreadsheetml/2006/main">
  <authors>
    <author>Celia Vel?squez</author>
  </authors>
  <commentList>
    <comment ref="O24" authorId="0">
      <text>
        <r>
          <rPr>
            <b/>
            <sz val="9"/>
            <rFont val="Tahoma"/>
            <family val="2"/>
          </rPr>
          <t>Esta casilla corresponde a cada actividad POA según su indicador</t>
        </r>
        <r>
          <rPr>
            <sz val="9"/>
            <rFont val="Tahoma"/>
            <family val="2"/>
          </rPr>
          <t xml:space="preserve">
</t>
        </r>
      </text>
    </comment>
    <comment ref="Q24" authorId="0">
      <text>
        <r>
          <rPr>
            <b/>
            <sz val="9"/>
            <rFont val="Tahoma"/>
            <family val="2"/>
          </rPr>
          <t>Esta casilla corresponde a cada actividad POA según su indicador</t>
        </r>
        <r>
          <rPr>
            <sz val="9"/>
            <rFont val="Tahoma"/>
            <family val="2"/>
          </rPr>
          <t xml:space="preserve">
</t>
        </r>
      </text>
    </comment>
  </commentList>
</comments>
</file>

<file path=xl/sharedStrings.xml><?xml version="1.0" encoding="utf-8"?>
<sst xmlns="http://schemas.openxmlformats.org/spreadsheetml/2006/main" count="93" uniqueCount="79">
  <si>
    <t>DICIEMBRE</t>
  </si>
  <si>
    <t>TOTAL</t>
  </si>
  <si>
    <t>PRESUPUESTO</t>
  </si>
  <si>
    <t>VALOR ($)</t>
  </si>
  <si>
    <t>Presupuesto asignado inicialmente</t>
  </si>
  <si>
    <t xml:space="preserve">LINEA ESTRATEGICA DEL PGAR: </t>
  </si>
  <si>
    <t>Adición o ajuste (1):</t>
  </si>
  <si>
    <t>(+ o -)</t>
  </si>
  <si>
    <t>Adición o ajuste (2):</t>
  </si>
  <si>
    <t>Adición o ajuste (3):</t>
  </si>
  <si>
    <t>Adición o ajuste (4):</t>
  </si>
  <si>
    <t>No.</t>
  </si>
  <si>
    <t>LOCALIZACION  (Región, municipio, zona o área)</t>
  </si>
  <si>
    <t>FIRMA</t>
  </si>
  <si>
    <t>NOMBRE</t>
  </si>
  <si>
    <t>CARGO / ROL</t>
  </si>
  <si>
    <t>FECHA</t>
  </si>
  <si>
    <t>% DE AVANCE FÍSICO ACUMULADO</t>
  </si>
  <si>
    <t>CORPORACIÓN AUTÓNOMA REGIONAL DE BOYACÁ</t>
  </si>
  <si>
    <t>FORMATO DE REGISTRO</t>
  </si>
  <si>
    <t>SISTEMA INTEGRADO DE GESTIÓN DE LA CALIDAD</t>
  </si>
  <si>
    <t>CONTROL Y SEGUIMIENTO PLANES OPERATIVOS - POAS</t>
  </si>
  <si>
    <t>FEV-18</t>
  </si>
  <si>
    <t>Página 1 de 1</t>
  </si>
  <si>
    <t xml:space="preserve">EVALUACIÓN A FIN DE: Marque X </t>
  </si>
  <si>
    <t>RESULTADO DEL INDICADOR A LA FECHA DE CORTE</t>
  </si>
  <si>
    <t>PRESUPUESTO
ACTIVIDAD
($)</t>
  </si>
  <si>
    <t>VALOR COMPROMETIDO ($)
ACTIVIDAD</t>
  </si>
  <si>
    <t>% DE EJECUCIÓN
PRESUPUESTAL</t>
  </si>
  <si>
    <t>PROGRAMA PLAN DE ACCION:</t>
  </si>
  <si>
    <t>RUBRO PRESUPUESTAL</t>
  </si>
  <si>
    <t>Adición o ajuste (5):</t>
  </si>
  <si>
    <t>Adición o ajuste (6):</t>
  </si>
  <si>
    <t>Adición o ajuste (7):</t>
  </si>
  <si>
    <t>Adición o ajuste (8):</t>
  </si>
  <si>
    <t>Adición o ajuste (12):</t>
  </si>
  <si>
    <t>Adición o ajuste (13):</t>
  </si>
  <si>
    <t>Fecha de la versión</t>
  </si>
  <si>
    <t>Versión POA a evaluar</t>
  </si>
  <si>
    <t>Total asignado</t>
  </si>
  <si>
    <t>OBSERVACIONES (SEGÚN APLIQUE)</t>
  </si>
  <si>
    <t>ELABORÓ</t>
  </si>
  <si>
    <t>INDICADORES POA DE RENDIMIENTO O GESTION</t>
  </si>
  <si>
    <t xml:space="preserve">METAS MATRIZ ACCIONES OPERATIVAS  PROYECTO PA </t>
  </si>
  <si>
    <t>ACTIVIDADES  POA</t>
  </si>
  <si>
    <t>EVALUACIÓN MISIONAL</t>
  </si>
  <si>
    <t>VALOR PAGADO ($)
ACTIVIDAD</t>
  </si>
  <si>
    <t>% DE EJECUCIÓN
SOBRE PAGOS</t>
  </si>
  <si>
    <t>AÑO:</t>
  </si>
  <si>
    <t>X</t>
  </si>
  <si>
    <t>SUBPROGRAMA PLAN DE ACCIÓN:</t>
  </si>
  <si>
    <t xml:space="preserve">PROYECTO </t>
  </si>
  <si>
    <t>APROBÓ</t>
  </si>
  <si>
    <t>LUZ DEYANIRA GONZALEZ CASTILLO</t>
  </si>
  <si>
    <t>Subdirectora de Planeación y Sistemas de Información</t>
  </si>
  <si>
    <t>BERTHA CRUZ FORERO</t>
  </si>
  <si>
    <t>Subdirectora Administracion de Recursos Naturales</t>
  </si>
  <si>
    <t xml:space="preserve">MES EVALUADO </t>
  </si>
  <si>
    <r>
      <rPr>
        <b/>
        <sz val="10"/>
        <rFont val="Arial"/>
        <family val="2"/>
      </rPr>
      <t>FUENTE DE VERIFICACION DE EVIDENCIAS REPORTADAS</t>
    </r>
    <r>
      <rPr>
        <sz val="10"/>
        <rFont val="Arial"/>
        <family val="0"/>
      </rPr>
      <t xml:space="preserve"> 
(Señalar ruta magnetica o fisica de acceso a la evidencia)</t>
    </r>
  </si>
  <si>
    <t>ANAVE METAS POA 2017</t>
  </si>
  <si>
    <t>ANAVE METAS PA 2017</t>
  </si>
  <si>
    <t>Realizar monitoreo al sistema integrado de aguas termominerales, subterráneas del área de influencia microcuenca quebrada honda Lago Sochagota (Paipa)</t>
  </si>
  <si>
    <t>Realizar  1 campaña de monitoreo a al sistema integrado de aguas termominerales, subterráneas del área de influencia microcuenca quebrada honda Lago Sochagota (Paipa)</t>
  </si>
  <si>
    <t>(Numero de camapañas de monitoreo realizadas / Numero de campañas de monitoreos programadas )*100</t>
  </si>
  <si>
    <t>META AÑO 2017 POA</t>
  </si>
  <si>
    <t>440 900 07 02 06</t>
  </si>
  <si>
    <t>Versión 0</t>
  </si>
  <si>
    <r>
      <rPr>
        <b/>
        <sz val="10"/>
        <rFont val="Arial"/>
        <family val="2"/>
      </rPr>
      <t xml:space="preserve">Carpetas contractuales: </t>
    </r>
    <r>
      <rPr>
        <sz val="10"/>
        <rFont val="Arial"/>
        <family val="2"/>
      </rPr>
      <t xml:space="preserve">
- CPS 20180-021 Ingeniero de sistemas 
- CPS 20180-018 Quimico
- CPS 2018-008 Tecnico Industrial </t>
    </r>
  </si>
  <si>
    <t>1 Monitoreo realizados</t>
  </si>
  <si>
    <r>
      <rPr>
        <b/>
        <sz val="10"/>
        <rFont val="Arial"/>
        <family val="2"/>
      </rPr>
      <t xml:space="preserve">Carpetas contractuales: </t>
    </r>
    <r>
      <rPr>
        <sz val="10"/>
        <rFont val="Arial"/>
        <family val="2"/>
      </rPr>
      <t xml:space="preserve">
-CDS 2018-082 soporte tecnico estaciones de monitoreo Lago Sochagota</t>
    </r>
  </si>
  <si>
    <t>0,3</t>
  </si>
  <si>
    <r>
      <rPr>
        <b/>
        <sz val="10"/>
        <rFont val="Arial"/>
        <family val="2"/>
      </rPr>
      <t>- Elaboracion de estudios previos para suministro de reactivos para monitoreos, S.A 011 del 2018
En ejecucion de los siguientes contratos :</t>
    </r>
    <r>
      <rPr>
        <sz val="10"/>
        <rFont val="Arial"/>
        <family val="2"/>
      </rPr>
      <t xml:space="preserve">
-CDS 2018-082 soporte tecnico estaciones de monitoreo Lago Sochagota
- CPS 20180-018 Quimico
- Compra de Reactivos CDC 2018169- Adicion 
- CPS 2018-008 Tecnico Industrial- adicion 
</t>
    </r>
  </si>
  <si>
    <r>
      <rPr>
        <b/>
        <sz val="10"/>
        <rFont val="Arial"/>
        <family val="2"/>
      </rPr>
      <t xml:space="preserve">
En ejecucion de los siguientes contratos : 
</t>
    </r>
    <r>
      <rPr>
        <sz val="10"/>
        <rFont val="Arial"/>
        <family val="2"/>
      </rPr>
      <t>- CPS 20180-021 Ingeniero de sistemas 
- CPS 2018-008 Tecnico Industrial 
- CPS 20180-018 Quimico
-CDS2018181 monitoreo a vertimientos y cuentas priorozada</t>
    </r>
  </si>
  <si>
    <t>Elaboracion de estudios previos para monitoreos y analsis del sector, Licitacion Publica 001 del 2018 
-CDS2018181 monitoreo a vertimientos y cuencas priorozadas, teniendo en cuenta que en el proceso de licitacion el proponente se presento con un valor mas bajo al inicialmente definido pornla coproracion, los recursos se utilizaran en una adicion al contrato</t>
  </si>
  <si>
    <t>-CDS2018181 monitoreo a vertimientos y cuencas priorizadas</t>
  </si>
  <si>
    <t>MARZO</t>
  </si>
  <si>
    <t>JUNIO</t>
  </si>
  <si>
    <t>SEPTIEMBRE</t>
  </si>
  <si>
    <t>0,8</t>
  </si>
</sst>
</file>

<file path=xl/styles.xml><?xml version="1.0" encoding="utf-8"?>
<styleSheet xmlns="http://schemas.openxmlformats.org/spreadsheetml/2006/main">
  <numFmts count="4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quot;$&quot;\ #,##0_);\(&quot;$&quot;\ #,##0\)"/>
    <numFmt numFmtId="179" formatCode="&quot;$&quot;\ #,##0_);[Red]\(&quot;$&quot;\ #,##0\)"/>
    <numFmt numFmtId="180" formatCode="&quot;$&quot;\ #,##0.00_);\(&quot;$&quot;\ #,##0.00\)"/>
    <numFmt numFmtId="181" formatCode="&quot;$&quot;\ #,##0.00_);[Red]\(&quot;$&quot;\ #,##0.00\)"/>
    <numFmt numFmtId="182" formatCode="_(&quot;$&quot;\ * #,##0_);_(&quot;$&quot;\ * \(#,##0\);_(&quot;$&quot;\ * &quot;-&quot;_);_(@_)"/>
    <numFmt numFmtId="183" formatCode="_(* #,##0_);_(* \(#,##0\);_(* &quot;-&quot;_);_(@_)"/>
    <numFmt numFmtId="184" formatCode="_(&quot;$&quot;\ * #,##0.00_);_(&quot;$&quot;\ * \(#,##0.00\);_(&quot;$&quot;\ * &quot;-&quot;??_);_(@_)"/>
    <numFmt numFmtId="185" formatCode="_(* #,##0.00_);_(* \(#,##0.00\);_(* &quot;-&quot;??_);_(@_)"/>
    <numFmt numFmtId="186" formatCode="_ * #,##0.00_ ;_ * \-#,##0.00_ ;_ * &quot;-&quot;??_ ;_ @_ "/>
    <numFmt numFmtId="187" formatCode="_(* #,##0_);_(* \(#,##0\);_(* &quot;-&quot;??_);_(@_)"/>
    <numFmt numFmtId="188" formatCode="_-[$$-340A]\ * #,##0_-;\-[$$-340A]\ * #,##0_-;_-[$$-340A]\ * &quot;-&quot;_-;_-@_-"/>
    <numFmt numFmtId="189" formatCode="[$-240A]dddd\,\ dd&quot; de &quot;mmmm&quot; de &quot;yyyy"/>
    <numFmt numFmtId="190" formatCode="[$-240A]h:mm:ss\ AM/PM"/>
    <numFmt numFmtId="191" formatCode="0.0%"/>
    <numFmt numFmtId="192" formatCode="0.000%"/>
    <numFmt numFmtId="193" formatCode="0.0000%"/>
    <numFmt numFmtId="194" formatCode="[$-240A]hh:mm:ss\ AM/PM"/>
    <numFmt numFmtId="195" formatCode="_(&quot;$&quot;\ * #.##0.0_);_(&quot;$&quot;\ * \(#.##0.0\);_(&quot;$&quot;\ * &quot;-&quot;??_);_(@_)"/>
    <numFmt numFmtId="196" formatCode="_(&quot;$&quot;\ * #.##0._);_(&quot;$&quot;\ * \(#.##0.\);_(&quot;$&quot;\ * &quot;-&quot;??_);_(@_)"/>
    <numFmt numFmtId="197" formatCode="_(&quot;$&quot;\ * #.##._);_(&quot;$&quot;\ * \(#.##.\);_(&quot;$&quot;\ * &quot;-&quot;??_);_(@_ⴆ"/>
    <numFmt numFmtId="198" formatCode="_(&quot;$&quot;\ * #.#._);_(&quot;$&quot;\ * \(#.#.\);_(&quot;$&quot;\ * &quot;-&quot;??_);_(@_ⴆ"/>
    <numFmt numFmtId="199" formatCode="_(&quot;$&quot;\ * #.;_(&quot;$&quot;\ * \(#.;_(&quot;$&quot;\ * &quot;-&quot;??_);_(@_ⴆ"/>
    <numFmt numFmtId="200" formatCode="&quot;Sí&quot;;&quot;Sí&quot;;&quot;No&quot;"/>
    <numFmt numFmtId="201" formatCode="&quot;Verdadero&quot;;&quot;Verdadero&quot;;&quot;Falso&quot;"/>
    <numFmt numFmtId="202" formatCode="&quot;Activado&quot;;&quot;Activado&quot;;&quot;Desactivado&quot;"/>
    <numFmt numFmtId="203" formatCode="[$€-2]\ #,##0.00_);[Red]\([$€-2]\ #,##0.00\)"/>
  </numFmts>
  <fonts count="41">
    <font>
      <sz val="10"/>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2"/>
      <name val="Arial"/>
      <family val="2"/>
    </font>
    <font>
      <b/>
      <sz val="10"/>
      <name val="Arial"/>
      <family val="2"/>
    </font>
    <font>
      <sz val="8"/>
      <name val="Arial"/>
      <family val="2"/>
    </font>
    <font>
      <sz val="12"/>
      <name val="Arial"/>
      <family val="2"/>
    </font>
    <font>
      <sz val="14"/>
      <name val="Arial"/>
      <family val="2"/>
    </font>
    <font>
      <b/>
      <sz val="9"/>
      <name val="Arial"/>
      <family val="2"/>
    </font>
    <font>
      <b/>
      <sz val="16"/>
      <name val="Arial"/>
      <family val="2"/>
    </font>
    <font>
      <sz val="9"/>
      <name val="Tahoma"/>
      <family val="2"/>
    </font>
    <font>
      <b/>
      <sz val="9"/>
      <name val="Tahoma"/>
      <family val="2"/>
    </font>
    <font>
      <u val="single"/>
      <sz val="10"/>
      <color indexed="12"/>
      <name val="Arial"/>
      <family val="2"/>
    </font>
    <font>
      <u val="single"/>
      <sz val="10"/>
      <color indexed="20"/>
      <name val="Arial"/>
      <family val="2"/>
    </font>
    <font>
      <sz val="10"/>
      <color indexed="8"/>
      <name val="Arial"/>
      <family val="2"/>
    </font>
    <font>
      <b/>
      <sz val="10"/>
      <color indexed="8"/>
      <name val="Arial"/>
      <family val="2"/>
    </font>
    <font>
      <sz val="10"/>
      <color indexed="10"/>
      <name val="Arial"/>
      <family val="2"/>
    </font>
    <font>
      <sz val="9"/>
      <name val="Arial"/>
      <family val="2"/>
    </font>
    <font>
      <u val="single"/>
      <sz val="10"/>
      <color theme="10"/>
      <name val="Arial"/>
      <family val="2"/>
    </font>
    <font>
      <u val="single"/>
      <sz val="10"/>
      <color theme="11"/>
      <name val="Arial"/>
      <family val="2"/>
    </font>
    <font>
      <sz val="11"/>
      <color theme="1"/>
      <name val="Calibri"/>
      <family val="2"/>
    </font>
    <font>
      <sz val="11"/>
      <color rgb="FF000000"/>
      <name val="Calibri"/>
      <family val="2"/>
    </font>
    <font>
      <b/>
      <sz val="10"/>
      <color theme="1"/>
      <name val="Arial"/>
      <family val="2"/>
    </font>
    <font>
      <sz val="10"/>
      <color rgb="FFFF0000"/>
      <name val="Arial"/>
      <family val="2"/>
    </font>
    <font>
      <sz val="10"/>
      <color theme="1"/>
      <name val="Arial"/>
      <family val="2"/>
    </font>
    <font>
      <b/>
      <sz val="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indexed="9"/>
        <bgColor indexed="64"/>
      </patternFill>
    </fill>
  </fills>
  <borders count="4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right/>
      <top/>
      <bottom style="thick">
        <color indexed="6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bottom style="thick">
        <color indexed="22"/>
      </bottom>
    </border>
    <border>
      <left/>
      <right/>
      <top/>
      <bottom style="medium">
        <color indexed="30"/>
      </bottom>
    </border>
    <border>
      <left/>
      <right/>
      <top style="thin">
        <color indexed="62"/>
      </top>
      <bottom style="double">
        <color indexed="62"/>
      </bottom>
    </border>
    <border>
      <left style="thin"/>
      <right style="thin"/>
      <top style="thin"/>
      <bottom style="thin"/>
    </border>
    <border>
      <left/>
      <right/>
      <top/>
      <bottom style="medium"/>
    </border>
    <border>
      <left style="thin"/>
      <right style="thin"/>
      <top style="medium"/>
      <bottom style="thin"/>
    </border>
    <border>
      <left style="thin"/>
      <right style="thin"/>
      <top style="thin"/>
      <bottom/>
    </border>
    <border>
      <left style="medium"/>
      <right style="thin"/>
      <top style="medium"/>
      <bottom style="medium"/>
    </border>
    <border>
      <left/>
      <right style="thin"/>
      <top/>
      <bottom style="medium"/>
    </border>
    <border>
      <left style="thin"/>
      <right style="thin"/>
      <top/>
      <bottom style="medium"/>
    </border>
    <border>
      <left style="thin"/>
      <right style="thin"/>
      <top style="medium"/>
      <bottom style="medium"/>
    </border>
    <border>
      <left/>
      <right style="thin"/>
      <top style="thin"/>
      <bottom style="thin"/>
    </border>
    <border>
      <left style="medium"/>
      <right style="medium"/>
      <top style="medium"/>
      <bottom style="medium"/>
    </border>
    <border>
      <left/>
      <right style="thin"/>
      <top style="thin"/>
      <bottom/>
    </border>
    <border>
      <left/>
      <right style="thin"/>
      <top/>
      <bottom/>
    </border>
    <border>
      <left style="thin"/>
      <right/>
      <top style="thin"/>
      <bottom style="thin"/>
    </border>
    <border>
      <left style="thin"/>
      <right>
        <color indexed="63"/>
      </right>
      <top/>
      <bottom style="medium"/>
    </border>
    <border>
      <left/>
      <right/>
      <top style="thin"/>
      <bottom style="thin"/>
    </border>
    <border>
      <left style="thin">
        <color rgb="FFD0D7E5"/>
      </left>
      <right style="thin">
        <color rgb="FFD0D7E5"/>
      </right>
      <top>
        <color indexed="63"/>
      </top>
      <bottom style="thin">
        <color rgb="FFD0D7E5"/>
      </bottom>
    </border>
    <border>
      <left style="medium"/>
      <right>
        <color indexed="63"/>
      </right>
      <top style="medium"/>
      <bottom>
        <color indexed="63"/>
      </bottom>
    </border>
    <border>
      <left>
        <color indexed="63"/>
      </left>
      <right>
        <color indexed="63"/>
      </right>
      <top style="medium"/>
      <bottom>
        <color indexed="63"/>
      </bottom>
    </border>
    <border>
      <left style="thin"/>
      <right/>
      <top style="thin"/>
      <bottom/>
    </border>
    <border>
      <left style="thin"/>
      <right/>
      <top/>
      <bottom/>
    </border>
    <border>
      <left style="thin"/>
      <right/>
      <top/>
      <bottom style="thin"/>
    </border>
    <border>
      <left/>
      <right style="thin"/>
      <top/>
      <bottom style="thin"/>
    </border>
    <border>
      <left style="medium"/>
      <right/>
      <top style="thin"/>
      <bottom/>
    </border>
    <border>
      <left/>
      <right/>
      <top style="thin"/>
      <bottom/>
    </border>
    <border>
      <left style="medium"/>
      <right/>
      <top/>
      <bottom/>
    </border>
    <border>
      <left style="medium"/>
      <right/>
      <top/>
      <bottom style="medium"/>
    </border>
    <border>
      <left/>
      <right/>
      <top/>
      <bottom style="thin"/>
    </border>
    <border>
      <left style="thin"/>
      <right style="thin"/>
      <top/>
      <bottom/>
    </border>
    <border>
      <left style="thin"/>
      <right style="thin"/>
      <top/>
      <bottom style="thin"/>
    </border>
    <border>
      <left style="medium"/>
      <right/>
      <top style="medium"/>
      <bottom style="thin"/>
    </border>
    <border>
      <left/>
      <right/>
      <top style="medium"/>
      <bottom style="thin"/>
    </border>
  </borders>
  <cellStyleXfs count="8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4" borderId="0" applyNumberFormat="0" applyBorder="0" applyAlignment="0" applyProtection="0"/>
    <xf numFmtId="0" fontId="4" fillId="16" borderId="1" applyNumberFormat="0" applyAlignment="0" applyProtection="0"/>
    <xf numFmtId="0" fontId="5" fillId="17" borderId="2" applyNumberFormat="0" applyAlignment="0" applyProtection="0"/>
    <xf numFmtId="0" fontId="6" fillId="0" borderId="3" applyNumberFormat="0" applyFill="0" applyAlignment="0" applyProtection="0"/>
    <xf numFmtId="0" fontId="15" fillId="0" borderId="4" applyNumberFormat="0" applyFill="0" applyAlignment="0" applyProtection="0"/>
    <xf numFmtId="0" fontId="7" fillId="0" borderId="0" applyNumberForma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8" fillId="7"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9" fillId="3" borderId="0" applyNumberFormat="0" applyBorder="0" applyAlignment="0" applyProtection="0"/>
    <xf numFmtId="185" fontId="0" fillId="0" borderId="0" applyFont="0" applyFill="0" applyBorder="0" applyAlignment="0" applyProtection="0"/>
    <xf numFmtId="183"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168" fontId="35" fillId="0" borderId="0" applyFont="0" applyFill="0" applyBorder="0" applyAlignment="0" applyProtection="0"/>
    <xf numFmtId="0" fontId="10" fillId="22" borderId="0" applyNumberFormat="0" applyBorder="0" applyAlignment="0" applyProtection="0"/>
    <xf numFmtId="0" fontId="35" fillId="0" borderId="0">
      <alignment/>
      <protection/>
    </xf>
    <xf numFmtId="0" fontId="0" fillId="23"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11" fillId="16" borderId="6"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6" fillId="0" borderId="7" applyNumberFormat="0" applyFill="0" applyAlignment="0" applyProtection="0"/>
    <xf numFmtId="0" fontId="7" fillId="0" borderId="8" applyNumberFormat="0" applyFill="0" applyAlignment="0" applyProtection="0"/>
    <xf numFmtId="0" fontId="17" fillId="0" borderId="9" applyNumberFormat="0" applyFill="0" applyAlignment="0" applyProtection="0"/>
  </cellStyleXfs>
  <cellXfs count="175">
    <xf numFmtId="0" fontId="0" fillId="0" borderId="0" xfId="0" applyAlignment="1">
      <alignment/>
    </xf>
    <xf numFmtId="0" fontId="0" fillId="0" borderId="0" xfId="0" applyAlignment="1" applyProtection="1">
      <alignment vertical="center"/>
      <protection locked="0"/>
    </xf>
    <xf numFmtId="0" fontId="22" fillId="0" borderId="10" xfId="0" applyFont="1" applyFill="1" applyBorder="1" applyAlignment="1" applyProtection="1">
      <alignment horizontal="center" vertical="center"/>
      <protection locked="0"/>
    </xf>
    <xf numFmtId="14" fontId="22" fillId="0" borderId="10" xfId="0" applyNumberFormat="1" applyFont="1" applyFill="1" applyBorder="1" applyAlignment="1" applyProtection="1">
      <alignment horizontal="center" vertical="center"/>
      <protection locked="0"/>
    </xf>
    <xf numFmtId="0" fontId="22" fillId="0" borderId="0" xfId="0" applyFont="1" applyBorder="1" applyAlignment="1" applyProtection="1">
      <alignment horizontal="center" vertical="center"/>
      <protection locked="0"/>
    </xf>
    <xf numFmtId="0" fontId="18" fillId="0" borderId="0" xfId="0" applyFont="1" applyFill="1" applyBorder="1" applyAlignment="1" applyProtection="1">
      <alignment horizontal="center" vertical="center" wrapText="1"/>
      <protection locked="0"/>
    </xf>
    <xf numFmtId="0" fontId="20" fillId="0" borderId="0" xfId="0" applyFont="1" applyBorder="1" applyAlignment="1" applyProtection="1">
      <alignment vertical="center"/>
      <protection locked="0"/>
    </xf>
    <xf numFmtId="49" fontId="20" fillId="0" borderId="0" xfId="63" applyNumberFormat="1" applyFont="1" applyBorder="1" applyAlignment="1" applyProtection="1">
      <alignment vertical="center"/>
      <protection locked="0"/>
    </xf>
    <xf numFmtId="49" fontId="20" fillId="0" borderId="0" xfId="63" applyNumberFormat="1" applyFont="1" applyFill="1" applyBorder="1" applyAlignment="1" applyProtection="1">
      <alignment horizontal="center" vertical="center"/>
      <protection locked="0"/>
    </xf>
    <xf numFmtId="0" fontId="0" fillId="0" borderId="0" xfId="0" applyAlignment="1" applyProtection="1">
      <alignment horizontal="left" vertical="center"/>
      <protection locked="0"/>
    </xf>
    <xf numFmtId="49" fontId="0" fillId="0" borderId="0" xfId="63" applyNumberFormat="1" applyFont="1" applyAlignment="1" applyProtection="1">
      <alignment vertical="center"/>
      <protection locked="0"/>
    </xf>
    <xf numFmtId="3" fontId="0" fillId="0" borderId="0" xfId="0" applyNumberFormat="1" applyAlignment="1" applyProtection="1">
      <alignment vertical="center"/>
      <protection locked="0"/>
    </xf>
    <xf numFmtId="0" fontId="21" fillId="0" borderId="0" xfId="0" applyFont="1" applyBorder="1" applyAlignment="1" applyProtection="1">
      <alignment vertical="center"/>
      <protection locked="0"/>
    </xf>
    <xf numFmtId="0" fontId="0" fillId="0" borderId="0" xfId="0" applyBorder="1" applyAlignment="1" applyProtection="1">
      <alignment vertical="center"/>
      <protection locked="0"/>
    </xf>
    <xf numFmtId="0" fontId="22" fillId="0" borderId="0" xfId="0" applyFont="1" applyBorder="1" applyAlignment="1" applyProtection="1">
      <alignment horizontal="center" vertical="center"/>
      <protection/>
    </xf>
    <xf numFmtId="0" fontId="19" fillId="17" borderId="10" xfId="0" applyFont="1" applyFill="1" applyBorder="1" applyAlignment="1" applyProtection="1">
      <alignment horizontal="center" vertical="center" wrapText="1"/>
      <protection/>
    </xf>
    <xf numFmtId="0" fontId="18" fillId="0" borderId="0" xfId="0" applyFont="1" applyFill="1" applyBorder="1" applyAlignment="1" applyProtection="1">
      <alignment horizontal="center" vertical="center" wrapText="1"/>
      <protection/>
    </xf>
    <xf numFmtId="0" fontId="19" fillId="0" borderId="10" xfId="0" applyFont="1" applyFill="1" applyBorder="1" applyAlignment="1" applyProtection="1">
      <alignment horizontal="center" vertical="center" wrapText="1"/>
      <protection/>
    </xf>
    <xf numFmtId="0" fontId="0" fillId="0" borderId="11" xfId="0" applyBorder="1" applyAlignment="1" applyProtection="1">
      <alignment vertical="center"/>
      <protection/>
    </xf>
    <xf numFmtId="0" fontId="20" fillId="0" borderId="11" xfId="0" applyFont="1" applyBorder="1" applyAlignment="1" applyProtection="1">
      <alignment vertical="center"/>
      <protection/>
    </xf>
    <xf numFmtId="0" fontId="20" fillId="0" borderId="0" xfId="0" applyFont="1" applyBorder="1" applyAlignment="1" applyProtection="1">
      <alignment horizontal="left" vertical="center"/>
      <protection/>
    </xf>
    <xf numFmtId="0" fontId="20" fillId="0" borderId="0" xfId="0" applyFont="1" applyBorder="1" applyAlignment="1" applyProtection="1">
      <alignment vertical="center"/>
      <protection/>
    </xf>
    <xf numFmtId="0" fontId="19" fillId="16" borderId="12" xfId="0" applyFont="1" applyFill="1" applyBorder="1" applyAlignment="1" applyProtection="1">
      <alignment horizontal="center" vertical="center"/>
      <protection/>
    </xf>
    <xf numFmtId="0" fontId="19" fillId="0" borderId="13" xfId="0" applyFont="1" applyFill="1" applyBorder="1" applyAlignment="1" applyProtection="1">
      <alignment horizontal="justify" vertical="center"/>
      <protection/>
    </xf>
    <xf numFmtId="3" fontId="0" fillId="0" borderId="10" xfId="0" applyNumberFormat="1" applyFont="1" applyFill="1" applyBorder="1" applyAlignment="1" applyProtection="1">
      <alignment horizontal="right" vertical="center"/>
      <protection/>
    </xf>
    <xf numFmtId="3" fontId="0" fillId="0" borderId="0" xfId="0" applyNumberFormat="1" applyFont="1" applyFill="1" applyBorder="1" applyAlignment="1" applyProtection="1">
      <alignment horizontal="right" vertical="center"/>
      <protection/>
    </xf>
    <xf numFmtId="0" fontId="19" fillId="0" borderId="10" xfId="0" applyFont="1" applyFill="1" applyBorder="1" applyAlignment="1" applyProtection="1">
      <alignment horizontal="left" vertical="center"/>
      <protection/>
    </xf>
    <xf numFmtId="0" fontId="0" fillId="0" borderId="0" xfId="0" applyFont="1" applyFill="1" applyBorder="1" applyAlignment="1" applyProtection="1">
      <alignment horizontal="left" vertical="center"/>
      <protection/>
    </xf>
    <xf numFmtId="3" fontId="0" fillId="0" borderId="10" xfId="0" applyNumberFormat="1" applyFont="1" applyFill="1" applyBorder="1" applyAlignment="1" applyProtection="1">
      <alignment horizontal="left" vertical="center"/>
      <protection/>
    </xf>
    <xf numFmtId="3" fontId="0" fillId="0" borderId="0" xfId="0" applyNumberFormat="1" applyFont="1" applyFill="1" applyBorder="1" applyAlignment="1" applyProtection="1">
      <alignment horizontal="left" vertical="center"/>
      <protection/>
    </xf>
    <xf numFmtId="188" fontId="20" fillId="0" borderId="0" xfId="0" applyNumberFormat="1" applyFont="1" applyFill="1" applyBorder="1" applyAlignment="1" applyProtection="1">
      <alignment horizontal="center" vertical="center"/>
      <protection/>
    </xf>
    <xf numFmtId="0" fontId="0" fillId="0" borderId="10" xfId="0" applyFont="1" applyBorder="1" applyAlignment="1" applyProtection="1">
      <alignment horizontal="center" vertical="center"/>
      <protection/>
    </xf>
    <xf numFmtId="0" fontId="19" fillId="0" borderId="10" xfId="0" applyFont="1" applyBorder="1" applyAlignment="1" applyProtection="1">
      <alignment horizontal="justify" vertical="center" wrapText="1"/>
      <protection/>
    </xf>
    <xf numFmtId="0" fontId="19" fillId="16" borderId="14" xfId="0" applyFont="1" applyFill="1" applyBorder="1" applyAlignment="1" applyProtection="1">
      <alignment horizontal="center" vertical="center"/>
      <protection/>
    </xf>
    <xf numFmtId="0" fontId="19" fillId="16" borderId="15" xfId="0" applyFont="1" applyFill="1" applyBorder="1" applyAlignment="1" applyProtection="1">
      <alignment horizontal="center" vertical="center"/>
      <protection/>
    </xf>
    <xf numFmtId="187" fontId="19" fillId="0" borderId="16" xfId="0" applyNumberFormat="1" applyFont="1" applyFill="1" applyBorder="1" applyAlignment="1" applyProtection="1">
      <alignment horizontal="left" vertical="center"/>
      <protection/>
    </xf>
    <xf numFmtId="187" fontId="19" fillId="0" borderId="17" xfId="64" applyNumberFormat="1" applyFont="1" applyFill="1" applyBorder="1" applyAlignment="1" applyProtection="1">
      <alignment horizontal="left" vertical="center" wrapText="1"/>
      <protection/>
    </xf>
    <xf numFmtId="0" fontId="0" fillId="0" borderId="0" xfId="0" applyAlignment="1" applyProtection="1">
      <alignment vertical="center"/>
      <protection/>
    </xf>
    <xf numFmtId="0" fontId="0" fillId="0" borderId="18" xfId="0" applyBorder="1" applyAlignment="1" applyProtection="1">
      <alignment horizontal="center" vertical="center"/>
      <protection/>
    </xf>
    <xf numFmtId="0" fontId="0" fillId="0" borderId="10" xfId="0" applyBorder="1" applyAlignment="1" applyProtection="1">
      <alignment horizontal="justify" vertical="center"/>
      <protection/>
    </xf>
    <xf numFmtId="9" fontId="0" fillId="0" borderId="19" xfId="63" applyNumberFormat="1" applyFont="1" applyFill="1" applyBorder="1" applyAlignment="1" applyProtection="1">
      <alignment horizontal="center" vertical="center"/>
      <protection/>
    </xf>
    <xf numFmtId="9" fontId="0" fillId="0" borderId="0" xfId="63" applyNumberFormat="1" applyFont="1" applyFill="1" applyBorder="1" applyAlignment="1" applyProtection="1">
      <alignment horizontal="center" vertical="center"/>
      <protection/>
    </xf>
    <xf numFmtId="3" fontId="0" fillId="0" borderId="0" xfId="0" applyNumberFormat="1" applyFill="1" applyBorder="1" applyAlignment="1" applyProtection="1">
      <alignment vertical="center"/>
      <protection/>
    </xf>
    <xf numFmtId="187" fontId="0" fillId="0" borderId="10" xfId="64" applyNumberFormat="1" applyFont="1" applyFill="1" applyBorder="1" applyAlignment="1">
      <alignment horizontal="right" vertical="center" wrapText="1"/>
    </xf>
    <xf numFmtId="1" fontId="0" fillId="0" borderId="10" xfId="0" applyNumberFormat="1" applyFont="1" applyFill="1" applyBorder="1" applyAlignment="1" applyProtection="1">
      <alignment horizontal="justify" vertical="center" wrapText="1"/>
      <protection/>
    </xf>
    <xf numFmtId="0" fontId="19" fillId="0" borderId="10" xfId="0" applyFont="1" applyBorder="1" applyAlignment="1" applyProtection="1">
      <alignment vertical="center" wrapText="1"/>
      <protection/>
    </xf>
    <xf numFmtId="3" fontId="0" fillId="0" borderId="0" xfId="0" applyNumberFormat="1" applyFont="1" applyFill="1" applyBorder="1" applyAlignment="1">
      <alignment horizontal="justify" vertical="center" wrapText="1"/>
    </xf>
    <xf numFmtId="0" fontId="19" fillId="24" borderId="0" xfId="0" applyFont="1" applyFill="1" applyBorder="1" applyAlignment="1" applyProtection="1">
      <alignment horizontal="center" vertical="center"/>
      <protection/>
    </xf>
    <xf numFmtId="0" fontId="19" fillId="0" borderId="0" xfId="0" applyFont="1" applyBorder="1" applyAlignment="1" applyProtection="1">
      <alignment horizontal="right" vertical="center"/>
      <protection/>
    </xf>
    <xf numFmtId="0" fontId="19" fillId="0" borderId="0" xfId="0" applyFont="1" applyFill="1" applyBorder="1" applyAlignment="1" applyProtection="1">
      <alignment horizontal="center" vertical="center"/>
      <protection locked="0"/>
    </xf>
    <xf numFmtId="0" fontId="0" fillId="0" borderId="20" xfId="0" applyFont="1" applyBorder="1" applyAlignment="1">
      <alignment vertical="center" wrapText="1"/>
    </xf>
    <xf numFmtId="0" fontId="0" fillId="0" borderId="21" xfId="0" applyFont="1" applyBorder="1" applyAlignment="1">
      <alignment vertical="center" wrapText="1"/>
    </xf>
    <xf numFmtId="0" fontId="19" fillId="0" borderId="22" xfId="0" applyFont="1" applyFill="1" applyBorder="1" applyAlignment="1" applyProtection="1">
      <alignment horizontal="left" vertical="center"/>
      <protection/>
    </xf>
    <xf numFmtId="3" fontId="0" fillId="0" borderId="13" xfId="0" applyNumberFormat="1" applyFont="1" applyFill="1" applyBorder="1" applyAlignment="1" applyProtection="1">
      <alignment horizontal="left" vertical="center"/>
      <protection/>
    </xf>
    <xf numFmtId="3" fontId="19" fillId="0" borderId="10" xfId="0" applyNumberFormat="1" applyFont="1" applyFill="1" applyBorder="1" applyAlignment="1" applyProtection="1">
      <alignment horizontal="right" vertical="center"/>
      <protection/>
    </xf>
    <xf numFmtId="0" fontId="0" fillId="0" borderId="0" xfId="0" applyAlignment="1">
      <alignment vertical="center"/>
    </xf>
    <xf numFmtId="0" fontId="21" fillId="0" borderId="0" xfId="0" applyFont="1" applyBorder="1" applyAlignment="1">
      <alignment vertical="center"/>
    </xf>
    <xf numFmtId="0" fontId="21" fillId="0" borderId="10" xfId="0" applyFont="1" applyBorder="1" applyAlignment="1">
      <alignment vertical="center"/>
    </xf>
    <xf numFmtId="14" fontId="21" fillId="0" borderId="10" xfId="0" applyNumberFormat="1" applyFont="1" applyBorder="1" applyAlignment="1">
      <alignment vertical="center"/>
    </xf>
    <xf numFmtId="9" fontId="0" fillId="0" borderId="10" xfId="71" applyFont="1" applyBorder="1" applyAlignment="1" applyProtection="1">
      <alignment horizontal="center" vertical="center" wrapText="1"/>
      <protection locked="0"/>
    </xf>
    <xf numFmtId="9" fontId="0" fillId="0" borderId="10" xfId="63" applyNumberFormat="1" applyFont="1" applyBorder="1" applyAlignment="1" applyProtection="1">
      <alignment horizontal="center" vertical="center" wrapText="1"/>
      <protection/>
    </xf>
    <xf numFmtId="9" fontId="0" fillId="0" borderId="23" xfId="64" applyNumberFormat="1" applyFont="1" applyFill="1" applyBorder="1" applyAlignment="1" applyProtection="1">
      <alignment horizontal="center" vertical="center" wrapText="1"/>
      <protection/>
    </xf>
    <xf numFmtId="14" fontId="0" fillId="0" borderId="10" xfId="0" applyNumberFormat="1" applyFont="1" applyBorder="1" applyAlignment="1" applyProtection="1">
      <alignment horizontal="center" vertical="center"/>
      <protection/>
    </xf>
    <xf numFmtId="14" fontId="0" fillId="0" borderId="22" xfId="0" applyNumberFormat="1" applyFont="1" applyBorder="1" applyAlignment="1" applyProtection="1">
      <alignment vertical="top" wrapText="1"/>
      <protection/>
    </xf>
    <xf numFmtId="14" fontId="0" fillId="0" borderId="24" xfId="0" applyNumberFormat="1" applyFont="1" applyBorder="1" applyAlignment="1" applyProtection="1">
      <alignment vertical="top" wrapText="1"/>
      <protection/>
    </xf>
    <xf numFmtId="14" fontId="0" fillId="0" borderId="0" xfId="0" applyNumberFormat="1" applyFont="1" applyBorder="1" applyAlignment="1" applyProtection="1">
      <alignment vertical="top" wrapText="1"/>
      <protection/>
    </xf>
    <xf numFmtId="9" fontId="0" fillId="0" borderId="10" xfId="71" applyNumberFormat="1" applyFont="1" applyBorder="1" applyAlignment="1" applyProtection="1">
      <alignment horizontal="center" vertical="center" wrapText="1"/>
      <protection locked="0"/>
    </xf>
    <xf numFmtId="3" fontId="19" fillId="24" borderId="0" xfId="0" applyNumberFormat="1" applyFont="1" applyFill="1" applyBorder="1" applyAlignment="1" applyProtection="1">
      <alignment horizontal="right" vertical="center"/>
      <protection/>
    </xf>
    <xf numFmtId="9" fontId="0" fillId="0" borderId="10" xfId="71" applyFont="1" applyBorder="1" applyAlignment="1" applyProtection="1">
      <alignment horizontal="center" vertical="center"/>
      <protection/>
    </xf>
    <xf numFmtId="0" fontId="0" fillId="0" borderId="10" xfId="0" applyFont="1" applyBorder="1" applyAlignment="1">
      <alignment horizontal="justify" vertical="center" wrapText="1"/>
    </xf>
    <xf numFmtId="49" fontId="0" fillId="0" borderId="10" xfId="63" applyNumberFormat="1" applyFont="1" applyFill="1" applyBorder="1" applyAlignment="1" applyProtection="1">
      <alignment horizontal="center" vertical="center" wrapText="1"/>
      <protection locked="0"/>
    </xf>
    <xf numFmtId="9" fontId="0" fillId="0" borderId="10" xfId="71" applyFont="1" applyFill="1" applyBorder="1" applyAlignment="1" applyProtection="1">
      <alignment horizontal="center" vertical="center" wrapText="1"/>
      <protection locked="0"/>
    </xf>
    <xf numFmtId="187" fontId="0" fillId="0" borderId="10" xfId="64" applyNumberFormat="1" applyFont="1" applyFill="1" applyBorder="1" applyAlignment="1">
      <alignment horizontal="justify" vertical="center" wrapText="1"/>
    </xf>
    <xf numFmtId="0" fontId="0" fillId="0" borderId="10" xfId="0" applyFont="1" applyBorder="1" applyAlignment="1" applyProtection="1">
      <alignment horizontal="left" vertical="center" wrapText="1"/>
      <protection locked="0"/>
    </xf>
    <xf numFmtId="185" fontId="36" fillId="0" borderId="25" xfId="61" applyFont="1" applyFill="1" applyBorder="1" applyAlignment="1" applyProtection="1">
      <alignment horizontal="right" vertical="center" wrapText="1"/>
      <protection/>
    </xf>
    <xf numFmtId="49" fontId="0" fillId="0" borderId="22" xfId="0" applyNumberFormat="1" applyFont="1" applyFill="1" applyBorder="1" applyAlignment="1" applyProtection="1">
      <alignment vertical="center" wrapText="1"/>
      <protection/>
    </xf>
    <xf numFmtId="49" fontId="21" fillId="24" borderId="10" xfId="0" applyNumberFormat="1" applyFont="1" applyFill="1" applyBorder="1" applyAlignment="1" applyProtection="1">
      <alignment horizontal="left" vertical="center" wrapText="1"/>
      <protection locked="0"/>
    </xf>
    <xf numFmtId="187" fontId="0" fillId="0" borderId="0" xfId="0" applyNumberFormat="1" applyAlignment="1" applyProtection="1">
      <alignment vertical="center"/>
      <protection locked="0"/>
    </xf>
    <xf numFmtId="49" fontId="19" fillId="0" borderId="10" xfId="63" applyNumberFormat="1" applyFont="1" applyBorder="1" applyAlignment="1" applyProtection="1">
      <alignment horizontal="center" vertical="center" wrapText="1"/>
      <protection locked="0"/>
    </xf>
    <xf numFmtId="0" fontId="18" fillId="0" borderId="22" xfId="0" applyFont="1" applyBorder="1" applyAlignment="1">
      <alignment horizontal="center" vertical="center"/>
    </xf>
    <xf numFmtId="0" fontId="18" fillId="0" borderId="24" xfId="0" applyFont="1" applyBorder="1" applyAlignment="1">
      <alignment horizontal="center" vertical="center"/>
    </xf>
    <xf numFmtId="0" fontId="18" fillId="0" borderId="18" xfId="0" applyFont="1" applyBorder="1" applyAlignment="1">
      <alignment horizontal="center" vertical="center"/>
    </xf>
    <xf numFmtId="49" fontId="19" fillId="0" borderId="10" xfId="63" applyNumberFormat="1" applyFont="1" applyBorder="1" applyAlignment="1" applyProtection="1">
      <alignment horizontal="center" vertical="center" wrapText="1"/>
      <protection/>
    </xf>
    <xf numFmtId="1" fontId="19" fillId="0" borderId="26" xfId="63" applyNumberFormat="1" applyFont="1" applyBorder="1" applyAlignment="1" applyProtection="1">
      <alignment horizontal="right" vertical="center"/>
      <protection/>
    </xf>
    <xf numFmtId="1" fontId="19" fillId="0" borderId="27" xfId="63" applyNumberFormat="1" applyFont="1" applyBorder="1" applyAlignment="1" applyProtection="1">
      <alignment horizontal="right" vertical="center"/>
      <protection/>
    </xf>
    <xf numFmtId="0" fontId="19" fillId="0" borderId="0" xfId="0" applyFont="1" applyBorder="1" applyAlignment="1" applyProtection="1">
      <alignment horizontal="right" vertical="center"/>
      <protection/>
    </xf>
    <xf numFmtId="0" fontId="37" fillId="0" borderId="10" xfId="63" applyNumberFormat="1" applyFont="1" applyBorder="1" applyAlignment="1" applyProtection="1">
      <alignment horizontal="center" vertical="center" wrapText="1"/>
      <protection/>
    </xf>
    <xf numFmtId="3" fontId="0" fillId="0" borderId="22" xfId="0" applyNumberFormat="1" applyFont="1" applyFill="1" applyBorder="1" applyAlignment="1" applyProtection="1">
      <alignment horizontal="justify" vertical="center" wrapText="1"/>
      <protection/>
    </xf>
    <xf numFmtId="3" fontId="0" fillId="0" borderId="18" xfId="0" applyNumberFormat="1" applyFont="1" applyFill="1" applyBorder="1" applyAlignment="1" applyProtection="1">
      <alignment horizontal="justify" vertical="center" wrapText="1"/>
      <protection/>
    </xf>
    <xf numFmtId="0" fontId="19" fillId="0" borderId="10" xfId="0" applyFont="1" applyBorder="1" applyAlignment="1" applyProtection="1">
      <alignment horizontal="center" vertical="center" wrapText="1"/>
      <protection locked="0"/>
    </xf>
    <xf numFmtId="0" fontId="19" fillId="0" borderId="28" xfId="0" applyFont="1" applyFill="1" applyBorder="1" applyAlignment="1" applyProtection="1">
      <alignment horizontal="center" vertical="center" wrapText="1"/>
      <protection/>
    </xf>
    <xf numFmtId="0" fontId="19" fillId="0" borderId="20" xfId="0" applyFont="1" applyFill="1" applyBorder="1" applyAlignment="1" applyProtection="1">
      <alignment horizontal="center" vertical="center" wrapText="1"/>
      <protection/>
    </xf>
    <xf numFmtId="0" fontId="19" fillId="0" borderId="29" xfId="0" applyFont="1" applyFill="1" applyBorder="1" applyAlignment="1" applyProtection="1">
      <alignment horizontal="center" vertical="center" wrapText="1"/>
      <protection/>
    </xf>
    <xf numFmtId="0" fontId="19" fillId="0" borderId="21" xfId="0" applyFont="1" applyFill="1" applyBorder="1" applyAlignment="1" applyProtection="1">
      <alignment horizontal="center" vertical="center" wrapText="1"/>
      <protection/>
    </xf>
    <xf numFmtId="0" fontId="19" fillId="0" borderId="30" xfId="0" applyFont="1" applyFill="1" applyBorder="1" applyAlignment="1" applyProtection="1">
      <alignment horizontal="center" vertical="center" wrapText="1"/>
      <protection/>
    </xf>
    <xf numFmtId="0" fontId="19" fillId="0" borderId="31" xfId="0" applyFont="1" applyFill="1" applyBorder="1" applyAlignment="1" applyProtection="1">
      <alignment horizontal="center" vertical="center" wrapText="1"/>
      <protection/>
    </xf>
    <xf numFmtId="0" fontId="19" fillId="16" borderId="32" xfId="0" applyFont="1" applyFill="1" applyBorder="1" applyAlignment="1" applyProtection="1">
      <alignment horizontal="left" vertical="center" wrapText="1"/>
      <protection/>
    </xf>
    <xf numFmtId="0" fontId="19" fillId="16" borderId="33" xfId="0" applyFont="1" applyFill="1" applyBorder="1" applyAlignment="1" applyProtection="1">
      <alignment horizontal="left" vertical="center" wrapText="1"/>
      <protection/>
    </xf>
    <xf numFmtId="0" fontId="19" fillId="16" borderId="20" xfId="0" applyFont="1" applyFill="1" applyBorder="1" applyAlignment="1" applyProtection="1">
      <alignment horizontal="left" vertical="center" wrapText="1"/>
      <protection/>
    </xf>
    <xf numFmtId="0" fontId="19" fillId="16" borderId="34" xfId="0" applyFont="1" applyFill="1" applyBorder="1" applyAlignment="1" applyProtection="1">
      <alignment horizontal="left" vertical="center" wrapText="1"/>
      <protection/>
    </xf>
    <xf numFmtId="0" fontId="19" fillId="16" borderId="0" xfId="0" applyFont="1" applyFill="1" applyBorder="1" applyAlignment="1" applyProtection="1">
      <alignment horizontal="left" vertical="center" wrapText="1"/>
      <protection/>
    </xf>
    <xf numFmtId="0" fontId="19" fillId="16" borderId="21" xfId="0" applyFont="1" applyFill="1" applyBorder="1" applyAlignment="1" applyProtection="1">
      <alignment horizontal="left" vertical="center" wrapText="1"/>
      <protection/>
    </xf>
    <xf numFmtId="0" fontId="19" fillId="16" borderId="35" xfId="0" applyFont="1" applyFill="1" applyBorder="1" applyAlignment="1" applyProtection="1">
      <alignment horizontal="left" vertical="center" wrapText="1"/>
      <protection/>
    </xf>
    <xf numFmtId="0" fontId="19" fillId="16" borderId="11" xfId="0" applyFont="1" applyFill="1" applyBorder="1" applyAlignment="1" applyProtection="1">
      <alignment horizontal="left" vertical="center" wrapText="1"/>
      <protection/>
    </xf>
    <xf numFmtId="0" fontId="19" fillId="16" borderId="15" xfId="0" applyFont="1" applyFill="1" applyBorder="1" applyAlignment="1" applyProtection="1">
      <alignment horizontal="left" vertical="center" wrapText="1"/>
      <protection/>
    </xf>
    <xf numFmtId="49" fontId="20" fillId="0" borderId="0" xfId="63" applyNumberFormat="1" applyFont="1" applyFill="1" applyBorder="1" applyAlignment="1" applyProtection="1">
      <alignment horizontal="center" vertical="center"/>
      <protection locked="0"/>
    </xf>
    <xf numFmtId="0" fontId="0" fillId="0" borderId="28" xfId="0" applyFont="1" applyFill="1" applyBorder="1" applyAlignment="1" applyProtection="1">
      <alignment horizontal="justify" vertical="center" wrapText="1"/>
      <protection/>
    </xf>
    <xf numFmtId="0" fontId="0" fillId="0" borderId="33" xfId="0" applyFont="1" applyFill="1" applyBorder="1" applyAlignment="1" applyProtection="1">
      <alignment horizontal="justify" vertical="center" wrapText="1"/>
      <protection/>
    </xf>
    <xf numFmtId="0" fontId="0" fillId="0" borderId="20" xfId="0" applyFont="1" applyFill="1" applyBorder="1" applyAlignment="1" applyProtection="1">
      <alignment horizontal="justify" vertical="center" wrapText="1"/>
      <protection/>
    </xf>
    <xf numFmtId="0" fontId="0" fillId="0" borderId="29" xfId="0" applyFont="1" applyFill="1" applyBorder="1" applyAlignment="1" applyProtection="1">
      <alignment horizontal="justify" vertical="center" wrapText="1"/>
      <protection/>
    </xf>
    <xf numFmtId="0" fontId="0" fillId="0" borderId="0" xfId="0" applyFont="1" applyFill="1" applyBorder="1" applyAlignment="1" applyProtection="1">
      <alignment horizontal="justify" vertical="center" wrapText="1"/>
      <protection/>
    </xf>
    <xf numFmtId="0" fontId="0" fillId="0" borderId="21" xfId="0" applyFont="1" applyFill="1" applyBorder="1" applyAlignment="1" applyProtection="1">
      <alignment horizontal="justify" vertical="center" wrapText="1"/>
      <protection/>
    </xf>
    <xf numFmtId="0" fontId="0" fillId="0" borderId="30" xfId="0" applyFont="1" applyFill="1" applyBorder="1" applyAlignment="1" applyProtection="1">
      <alignment horizontal="justify" vertical="center" wrapText="1"/>
      <protection/>
    </xf>
    <xf numFmtId="0" fontId="0" fillId="0" borderId="36" xfId="0" applyFont="1" applyFill="1" applyBorder="1" applyAlignment="1" applyProtection="1">
      <alignment horizontal="justify" vertical="center" wrapText="1"/>
      <protection/>
    </xf>
    <xf numFmtId="0" fontId="0" fillId="0" borderId="31" xfId="0" applyFont="1" applyFill="1" applyBorder="1" applyAlignment="1" applyProtection="1">
      <alignment horizontal="justify" vertical="center" wrapText="1"/>
      <protection/>
    </xf>
    <xf numFmtId="49" fontId="38" fillId="0" borderId="0" xfId="63" applyNumberFormat="1" applyFont="1" applyFill="1" applyBorder="1" applyAlignment="1" applyProtection="1">
      <alignment horizontal="center" vertical="center"/>
      <protection locked="0"/>
    </xf>
    <xf numFmtId="1" fontId="0" fillId="0" borderId="28" xfId="0" applyNumberFormat="1" applyFont="1" applyFill="1" applyBorder="1" applyAlignment="1" applyProtection="1">
      <alignment horizontal="justify" vertical="center" wrapText="1"/>
      <protection/>
    </xf>
    <xf numFmtId="1" fontId="0" fillId="0" borderId="33" xfId="0" applyNumberFormat="1" applyFont="1" applyFill="1" applyBorder="1" applyAlignment="1" applyProtection="1">
      <alignment horizontal="justify" vertical="center" wrapText="1"/>
      <protection/>
    </xf>
    <xf numFmtId="1" fontId="0" fillId="0" borderId="20" xfId="0" applyNumberFormat="1" applyFont="1" applyFill="1" applyBorder="1" applyAlignment="1" applyProtection="1">
      <alignment horizontal="justify" vertical="center" wrapText="1"/>
      <protection/>
    </xf>
    <xf numFmtId="1" fontId="0" fillId="0" borderId="29" xfId="0" applyNumberFormat="1" applyFont="1" applyFill="1" applyBorder="1" applyAlignment="1" applyProtection="1">
      <alignment horizontal="justify" vertical="center" wrapText="1"/>
      <protection/>
    </xf>
    <xf numFmtId="1" fontId="0" fillId="0" borderId="0" xfId="0" applyNumberFormat="1" applyFont="1" applyFill="1" applyBorder="1" applyAlignment="1" applyProtection="1">
      <alignment horizontal="justify" vertical="center" wrapText="1"/>
      <protection/>
    </xf>
    <xf numFmtId="1" fontId="0" fillId="0" borderId="21" xfId="0" applyNumberFormat="1" applyFont="1" applyFill="1" applyBorder="1" applyAlignment="1" applyProtection="1">
      <alignment horizontal="justify" vertical="center" wrapText="1"/>
      <protection/>
    </xf>
    <xf numFmtId="0" fontId="19" fillId="0" borderId="13" xfId="0" applyFont="1" applyBorder="1" applyAlignment="1" applyProtection="1">
      <alignment horizontal="center" vertical="center" wrapText="1"/>
      <protection/>
    </xf>
    <xf numFmtId="0" fontId="19" fillId="0" borderId="37" xfId="0" applyFont="1" applyBorder="1" applyAlignment="1" applyProtection="1">
      <alignment horizontal="center" vertical="center" wrapText="1"/>
      <protection/>
    </xf>
    <xf numFmtId="0" fontId="19" fillId="0" borderId="38" xfId="0" applyFont="1" applyBorder="1" applyAlignment="1" applyProtection="1">
      <alignment horizontal="center" vertical="center" wrapText="1"/>
      <protection/>
    </xf>
    <xf numFmtId="0" fontId="0" fillId="0" borderId="22" xfId="0" applyFont="1" applyBorder="1" applyAlignment="1" applyProtection="1">
      <alignment horizontal="justify" vertical="center" wrapText="1"/>
      <protection/>
    </xf>
    <xf numFmtId="0" fontId="0" fillId="0" borderId="24" xfId="0" applyFont="1" applyBorder="1" applyAlignment="1" applyProtection="1">
      <alignment horizontal="justify" vertical="center" wrapText="1"/>
      <protection/>
    </xf>
    <xf numFmtId="0" fontId="19" fillId="0" borderId="10" xfId="0" applyFont="1" applyBorder="1" applyAlignment="1" applyProtection="1">
      <alignment horizontal="center" vertical="center" wrapText="1"/>
      <protection/>
    </xf>
    <xf numFmtId="0" fontId="0" fillId="0" borderId="10" xfId="63" applyNumberFormat="1" applyFont="1" applyFill="1" applyBorder="1" applyAlignment="1" applyProtection="1">
      <alignment horizontal="center" vertical="center"/>
      <protection locked="0"/>
    </xf>
    <xf numFmtId="49" fontId="23" fillId="0" borderId="10" xfId="63" applyNumberFormat="1" applyFont="1" applyBorder="1" applyAlignment="1" applyProtection="1">
      <alignment horizontal="center" vertical="center" wrapText="1"/>
      <protection locked="0"/>
    </xf>
    <xf numFmtId="3" fontId="0" fillId="0" borderId="22" xfId="0" applyNumberFormat="1" applyFont="1" applyFill="1" applyBorder="1" applyAlignment="1">
      <alignment horizontal="center" vertical="center" wrapText="1"/>
    </xf>
    <xf numFmtId="3" fontId="0" fillId="0" borderId="18" xfId="0" applyNumberFormat="1" applyFont="1" applyFill="1" applyBorder="1" applyAlignment="1">
      <alignment horizontal="center" vertical="center" wrapText="1"/>
    </xf>
    <xf numFmtId="0" fontId="0" fillId="0" borderId="10" xfId="0" applyFont="1" applyBorder="1" applyAlignment="1" applyProtection="1">
      <alignment horizontal="center" vertical="center" wrapText="1"/>
      <protection locked="0"/>
    </xf>
    <xf numFmtId="0" fontId="0" fillId="0" borderId="10" xfId="0" applyBorder="1" applyAlignment="1" applyProtection="1">
      <alignment horizontal="center" vertical="center" wrapText="1"/>
      <protection locked="0"/>
    </xf>
    <xf numFmtId="0" fontId="37" fillId="0" borderId="10" xfId="0" applyFont="1" applyBorder="1" applyAlignment="1" applyProtection="1">
      <alignment horizontal="center" vertical="center" wrapText="1"/>
      <protection/>
    </xf>
    <xf numFmtId="0" fontId="19" fillId="0" borderId="28" xfId="0" applyFont="1" applyBorder="1" applyAlignment="1" applyProtection="1">
      <alignment horizontal="center" vertical="center"/>
      <protection/>
    </xf>
    <xf numFmtId="0" fontId="19" fillId="0" borderId="21" xfId="0" applyFont="1" applyBorder="1" applyAlignment="1" applyProtection="1">
      <alignment horizontal="center" vertical="center"/>
      <protection/>
    </xf>
    <xf numFmtId="0" fontId="19" fillId="0" borderId="29" xfId="0" applyFont="1" applyBorder="1" applyAlignment="1" applyProtection="1">
      <alignment horizontal="center" vertical="center"/>
      <protection/>
    </xf>
    <xf numFmtId="0" fontId="19" fillId="0" borderId="30" xfId="0" applyFont="1" applyBorder="1" applyAlignment="1" applyProtection="1">
      <alignment horizontal="center" vertical="center"/>
      <protection/>
    </xf>
    <xf numFmtId="0" fontId="19" fillId="0" borderId="31" xfId="0" applyFont="1" applyBorder="1" applyAlignment="1" applyProtection="1">
      <alignment horizontal="center" vertical="center"/>
      <protection/>
    </xf>
    <xf numFmtId="1" fontId="0" fillId="0" borderId="30" xfId="0" applyNumberFormat="1" applyFont="1" applyFill="1" applyBorder="1" applyAlignment="1" applyProtection="1">
      <alignment horizontal="justify" vertical="center" wrapText="1"/>
      <protection/>
    </xf>
    <xf numFmtId="1" fontId="0" fillId="0" borderId="36" xfId="0" applyNumberFormat="1" applyFont="1" applyFill="1" applyBorder="1" applyAlignment="1" applyProtection="1">
      <alignment horizontal="justify" vertical="center" wrapText="1"/>
      <protection/>
    </xf>
    <xf numFmtId="1" fontId="0" fillId="0" borderId="31" xfId="0" applyNumberFormat="1" applyFont="1" applyFill="1" applyBorder="1" applyAlignment="1" applyProtection="1">
      <alignment horizontal="justify" vertical="center" wrapText="1"/>
      <protection/>
    </xf>
    <xf numFmtId="49" fontId="0" fillId="0" borderId="0" xfId="63" applyNumberFormat="1" applyFont="1" applyFill="1" applyBorder="1" applyAlignment="1" applyProtection="1">
      <alignment horizontal="center" vertical="center"/>
      <protection locked="0"/>
    </xf>
    <xf numFmtId="0" fontId="22" fillId="25" borderId="10" xfId="0" applyFont="1" applyFill="1" applyBorder="1" applyAlignment="1" applyProtection="1">
      <alignment horizontal="center" vertical="center"/>
      <protection locked="0"/>
    </xf>
    <xf numFmtId="0" fontId="0" fillId="0" borderId="10" xfId="0" applyFont="1" applyFill="1" applyBorder="1" applyAlignment="1" applyProtection="1">
      <alignment horizontal="justify" vertical="center" wrapText="1"/>
      <protection/>
    </xf>
    <xf numFmtId="0" fontId="19" fillId="0" borderId="10" xfId="0" applyFont="1" applyBorder="1" applyAlignment="1" applyProtection="1">
      <alignment horizontal="center" vertical="center"/>
      <protection/>
    </xf>
    <xf numFmtId="0" fontId="24" fillId="0" borderId="13" xfId="0" applyFont="1" applyFill="1" applyBorder="1" applyAlignment="1" applyProtection="1">
      <alignment horizontal="center" vertical="center" wrapText="1"/>
      <protection/>
    </xf>
    <xf numFmtId="0" fontId="24" fillId="0" borderId="37" xfId="0" applyFont="1" applyFill="1" applyBorder="1" applyAlignment="1" applyProtection="1">
      <alignment horizontal="center" vertical="center" wrapText="1"/>
      <protection/>
    </xf>
    <xf numFmtId="0" fontId="24" fillId="0" borderId="38" xfId="0" applyFont="1" applyFill="1" applyBorder="1" applyAlignment="1" applyProtection="1">
      <alignment horizontal="center" vertical="center" wrapText="1"/>
      <protection/>
    </xf>
    <xf numFmtId="0" fontId="21" fillId="0" borderId="22" xfId="0" applyFont="1" applyBorder="1" applyAlignment="1">
      <alignment horizontal="center" vertical="center"/>
    </xf>
    <xf numFmtId="0" fontId="21" fillId="0" borderId="24" xfId="0" applyFont="1" applyBorder="1" applyAlignment="1">
      <alignment horizontal="center" vertical="center"/>
    </xf>
    <xf numFmtId="0" fontId="21" fillId="0" borderId="18" xfId="0" applyFont="1" applyBorder="1" applyAlignment="1">
      <alignment horizontal="center" vertical="center"/>
    </xf>
    <xf numFmtId="0" fontId="18" fillId="0" borderId="10" xfId="0" applyFont="1" applyBorder="1" applyAlignment="1">
      <alignment horizontal="center" vertical="center"/>
    </xf>
    <xf numFmtId="0" fontId="0" fillId="0" borderId="22" xfId="71" applyNumberFormat="1" applyFont="1" applyFill="1" applyBorder="1" applyAlignment="1" applyProtection="1">
      <alignment horizontal="center" vertical="center" wrapText="1"/>
      <protection/>
    </xf>
    <xf numFmtId="0" fontId="0" fillId="0" borderId="18" xfId="71" applyNumberFormat="1" applyFont="1" applyFill="1" applyBorder="1" applyAlignment="1" applyProtection="1">
      <alignment horizontal="center" vertical="center" wrapText="1"/>
      <protection/>
    </xf>
    <xf numFmtId="0" fontId="22" fillId="0" borderId="10" xfId="0" applyFont="1" applyFill="1" applyBorder="1" applyAlignment="1" applyProtection="1">
      <alignment horizontal="center" vertical="center" wrapText="1"/>
      <protection locked="0"/>
    </xf>
    <xf numFmtId="0" fontId="22" fillId="0" borderId="10" xfId="0" applyFont="1" applyFill="1" applyBorder="1" applyAlignment="1" applyProtection="1">
      <alignment horizontal="center" vertical="center"/>
      <protection locked="0"/>
    </xf>
    <xf numFmtId="0" fontId="22" fillId="0" borderId="10" xfId="0" applyFont="1" applyBorder="1" applyAlignment="1" applyProtection="1">
      <alignment horizontal="center" vertical="center"/>
      <protection locked="0"/>
    </xf>
    <xf numFmtId="0" fontId="19" fillId="16" borderId="39" xfId="0" applyFont="1" applyFill="1" applyBorder="1" applyAlignment="1" applyProtection="1">
      <alignment horizontal="left" vertical="center" wrapText="1"/>
      <protection/>
    </xf>
    <xf numFmtId="0" fontId="19" fillId="16" borderId="40" xfId="0" applyFont="1" applyFill="1" applyBorder="1" applyAlignment="1" applyProtection="1">
      <alignment horizontal="left" vertical="center" wrapText="1"/>
      <protection/>
    </xf>
    <xf numFmtId="0" fontId="22" fillId="0" borderId="22" xfId="0" applyFont="1" applyFill="1" applyBorder="1" applyAlignment="1" applyProtection="1">
      <alignment horizontal="center" vertical="center"/>
      <protection locked="0"/>
    </xf>
    <xf numFmtId="0" fontId="22" fillId="0" borderId="24" xfId="0" applyFont="1" applyFill="1" applyBorder="1" applyAlignment="1" applyProtection="1">
      <alignment horizontal="center" vertical="center"/>
      <protection locked="0"/>
    </xf>
    <xf numFmtId="0" fontId="22" fillId="0" borderId="18" xfId="0" applyFont="1" applyFill="1" applyBorder="1" applyAlignment="1" applyProtection="1">
      <alignment horizontal="center" vertical="center"/>
      <protection locked="0"/>
    </xf>
    <xf numFmtId="0" fontId="21" fillId="0" borderId="10" xfId="0" applyFont="1" applyBorder="1" applyAlignment="1">
      <alignment horizontal="center" vertical="center"/>
    </xf>
    <xf numFmtId="0" fontId="0" fillId="0" borderId="22" xfId="0" applyBorder="1" applyAlignment="1" applyProtection="1">
      <alignment horizontal="left" vertical="center"/>
      <protection/>
    </xf>
    <xf numFmtId="0" fontId="0" fillId="0" borderId="18" xfId="0" applyBorder="1" applyAlignment="1" applyProtection="1">
      <alignment horizontal="left" vertical="center"/>
      <protection/>
    </xf>
    <xf numFmtId="14" fontId="21" fillId="0" borderId="22" xfId="0" applyNumberFormat="1" applyFont="1" applyBorder="1" applyAlignment="1">
      <alignment horizontal="center" vertical="center"/>
    </xf>
    <xf numFmtId="49" fontId="19" fillId="0" borderId="37" xfId="63" applyNumberFormat="1" applyFont="1" applyBorder="1" applyAlignment="1" applyProtection="1">
      <alignment horizontal="center" vertical="center" wrapText="1"/>
      <protection locked="0"/>
    </xf>
    <xf numFmtId="0" fontId="39" fillId="24" borderId="22" xfId="0" applyFont="1" applyFill="1" applyBorder="1" applyAlignment="1" applyProtection="1">
      <alignment horizontal="center" vertical="center" wrapText="1"/>
      <protection/>
    </xf>
    <xf numFmtId="0" fontId="39" fillId="24" borderId="24" xfId="0" applyFont="1" applyFill="1" applyBorder="1" applyAlignment="1" applyProtection="1">
      <alignment horizontal="center" vertical="center" wrapText="1"/>
      <protection/>
    </xf>
    <xf numFmtId="49" fontId="23" fillId="0" borderId="37" xfId="63" applyNumberFormat="1" applyFont="1" applyBorder="1" applyAlignment="1" applyProtection="1">
      <alignment horizontal="center" vertical="center" wrapText="1"/>
      <protection locked="0"/>
    </xf>
    <xf numFmtId="182" fontId="0" fillId="24" borderId="10" xfId="66" applyFont="1" applyFill="1" applyBorder="1" applyAlignment="1" applyProtection="1">
      <alignment horizontal="center" vertical="center"/>
      <protection locked="0"/>
    </xf>
    <xf numFmtId="9" fontId="0" fillId="24" borderId="10" xfId="71" applyFont="1" applyFill="1" applyBorder="1" applyAlignment="1" applyProtection="1">
      <alignment horizontal="center" vertical="center"/>
      <protection locked="0"/>
    </xf>
    <xf numFmtId="3" fontId="32" fillId="0" borderId="10" xfId="61" applyNumberFormat="1" applyFont="1" applyFill="1" applyBorder="1" applyAlignment="1">
      <alignment vertical="center"/>
    </xf>
  </cellXfs>
  <cellStyles count="66">
    <cellStyle name="Normal" xfId="0"/>
    <cellStyle name="20% - Énfasis1" xfId="15"/>
    <cellStyle name="20% - Énfasis1 2" xfId="16"/>
    <cellStyle name="20% - Énfasis2" xfId="17"/>
    <cellStyle name="20% - Énfasis2 2" xfId="18"/>
    <cellStyle name="20% - Énfasis3" xfId="19"/>
    <cellStyle name="20% - Énfasis3 2" xfId="20"/>
    <cellStyle name="20% - Énfasis4" xfId="21"/>
    <cellStyle name="20% - Énfasis4 2" xfId="22"/>
    <cellStyle name="20% - Énfasis5" xfId="23"/>
    <cellStyle name="20% - Énfasis5 2" xfId="24"/>
    <cellStyle name="20% - Énfasis6" xfId="25"/>
    <cellStyle name="20% - Énfasis6 2" xfId="26"/>
    <cellStyle name="40% - Énfasis1" xfId="27"/>
    <cellStyle name="40% - Énfasis1 2" xfId="28"/>
    <cellStyle name="40% - Énfasis2" xfId="29"/>
    <cellStyle name="40% - Énfasis2 2" xfId="30"/>
    <cellStyle name="40% - Énfasis3" xfId="31"/>
    <cellStyle name="40% - Énfasis3 2" xfId="32"/>
    <cellStyle name="40% - Énfasis4" xfId="33"/>
    <cellStyle name="40% - Énfasis4 2" xfId="34"/>
    <cellStyle name="40% - Énfasis5" xfId="35"/>
    <cellStyle name="40% - Énfasis5 2" xfId="36"/>
    <cellStyle name="40% - Énfasis6" xfId="37"/>
    <cellStyle name="40% - Énfasis6 2" xfId="38"/>
    <cellStyle name="60% - Énfasis1" xfId="39"/>
    <cellStyle name="60% - Énfasis2" xfId="40"/>
    <cellStyle name="60% - Énfasis3" xfId="41"/>
    <cellStyle name="60% - Énfasis4" xfId="42"/>
    <cellStyle name="60% - Énfasis5" xfId="43"/>
    <cellStyle name="60% - Énfasis6" xfId="44"/>
    <cellStyle name="Bueno" xfId="45"/>
    <cellStyle name="Cálculo" xfId="46"/>
    <cellStyle name="Celda de comprobación" xfId="47"/>
    <cellStyle name="Celda vinculada" xfId="48"/>
    <cellStyle name="Encabezado 1" xfId="49"/>
    <cellStyle name="Encabezado 4" xfId="50"/>
    <cellStyle name="Énfasis1" xfId="51"/>
    <cellStyle name="Énfasis2" xfId="52"/>
    <cellStyle name="Énfasis3" xfId="53"/>
    <cellStyle name="Énfasis4" xfId="54"/>
    <cellStyle name="Énfasis5" xfId="55"/>
    <cellStyle name="Énfasis6" xfId="56"/>
    <cellStyle name="Entrada" xfId="57"/>
    <cellStyle name="Hyperlink" xfId="58"/>
    <cellStyle name="Followed Hyperlink" xfId="59"/>
    <cellStyle name="Incorrecto" xfId="60"/>
    <cellStyle name="Comma" xfId="61"/>
    <cellStyle name="Comma [0]" xfId="62"/>
    <cellStyle name="Millares_FORMATO POA" xfId="63"/>
    <cellStyle name="Millares_Libro2" xfId="64"/>
    <cellStyle name="Currency" xfId="65"/>
    <cellStyle name="Currency [0]" xfId="66"/>
    <cellStyle name="Moneda [0] 2" xfId="67"/>
    <cellStyle name="Neutral" xfId="68"/>
    <cellStyle name="Normal 2" xfId="69"/>
    <cellStyle name="Notas" xfId="70"/>
    <cellStyle name="Percent" xfId="71"/>
    <cellStyle name="Porcentaje 2" xfId="72"/>
    <cellStyle name="Salida" xfId="73"/>
    <cellStyle name="Texto de advertencia" xfId="74"/>
    <cellStyle name="Texto explicativo" xfId="75"/>
    <cellStyle name="Título" xfId="76"/>
    <cellStyle name="Título 2" xfId="77"/>
    <cellStyle name="Título 3" xfId="78"/>
    <cellStyle name="Total" xfId="7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209550</xdr:colOff>
      <xdr:row>0</xdr:row>
      <xdr:rowOff>47625</xdr:rowOff>
    </xdr:from>
    <xdr:to>
      <xdr:col>2</xdr:col>
      <xdr:colOff>542925</xdr:colOff>
      <xdr:row>3</xdr:row>
      <xdr:rowOff>209550</xdr:rowOff>
    </xdr:to>
    <xdr:pic>
      <xdr:nvPicPr>
        <xdr:cNvPr id="1" name="1 Imagen" descr="LOGO DOCUMENTOS"/>
        <xdr:cNvPicPr preferRelativeResize="1">
          <a:picLocks noChangeAspect="1"/>
        </xdr:cNvPicPr>
      </xdr:nvPicPr>
      <xdr:blipFill>
        <a:blip r:embed="rId1"/>
        <a:stretch>
          <a:fillRect/>
        </a:stretch>
      </xdr:blipFill>
      <xdr:spPr>
        <a:xfrm>
          <a:off x="771525" y="47625"/>
          <a:ext cx="1438275" cy="14478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RECURSONATU25\emisiones%20atmosfericas\Users\ktrin\Downloads\FEV-16%20Gestion%20int.%20Residuos%20solido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RECURSONATU25\emisiones%20atmosfericas\Users\ktrin\Downloads\FEV-16%20Sistema%20vigilancia%20calidad%20del%20aire.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RECURSONATU25\emisiones%20atmosfericas\Users\ktrin\Downloads\FEV-16%20Plan%20de%20monitore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A H.A."/>
      <sheetName val="POA H.B."/>
      <sheetName val="POA H.C. "/>
      <sheetName val="POA H.D."/>
    </sheetNames>
    <sheetDataSet>
      <sheetData sheetId="0">
        <row r="24">
          <cell r="G24" t="str">
            <v>LUZ DEYANIRA GONZALEZ CASTILLO</v>
          </cell>
        </row>
        <row r="25">
          <cell r="G25" t="str">
            <v>Subdirectora de Planeación y Sistemas de Información</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OA H.A."/>
      <sheetName val="POA H.B."/>
      <sheetName val="POA H.C. "/>
      <sheetName val="POA H.D."/>
    </sheetNames>
    <sheetDataSet>
      <sheetData sheetId="0">
        <row r="6">
          <cell r="D6" t="str">
            <v>FORTALECIMIENTO DEL SINA PARA LA GESTIÓN AMBIENTAL</v>
          </cell>
        </row>
        <row r="7">
          <cell r="D7" t="str">
            <v>Fortalecimiento Interno</v>
          </cell>
        </row>
        <row r="8">
          <cell r="D8" t="str">
            <v>Redes de Monitoreo y Calidad Ambiental  </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OA H.A."/>
      <sheetName val="POA H.B."/>
      <sheetName val="POA H.C. "/>
      <sheetName val="POA H.D."/>
    </sheetNames>
    <sheetDataSet>
      <sheetData sheetId="0">
        <row r="9">
          <cell r="D9" t="str">
            <v>Plan de monitoreo a cuerpos de agua</v>
          </cell>
        </row>
        <row r="14">
          <cell r="B14" t="str">
            <v>Realizar monitoreos a sujetos pasivos</v>
          </cell>
          <cell r="F14" t="str">
            <v>Realizar  1 campaña de monitoreo a sujetos pasivos</v>
          </cell>
          <cell r="J14" t="str">
            <v>(Numero de camapañas de monitoreo a sujetos pasivos realizados/Numero de campañas de monitoreos a sujetos pasivos programados )*100</v>
          </cell>
        </row>
        <row r="15">
          <cell r="B15" t="str">
            <v>Realizar monitoreos cuencas priorizadas</v>
          </cell>
          <cell r="F15" t="str">
            <v>Realizar  1 campaña de monitoreo a cuencas priorizadas</v>
          </cell>
          <cell r="J15" t="str">
            <v>(Numero de campañas de monitoreo realizados/Numero de campañas de monitoreo programados )*100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51"/>
  <sheetViews>
    <sheetView showGridLines="0" tabSelected="1" zoomScale="80" zoomScaleNormal="80" zoomScalePageLayoutView="0" workbookViewId="0" topLeftCell="K21">
      <selection activeCell="V33" sqref="V33"/>
    </sheetView>
  </sheetViews>
  <sheetFormatPr defaultColWidth="11.421875" defaultRowHeight="12.75"/>
  <cols>
    <col min="1" max="1" width="8.421875" style="1" customWidth="1"/>
    <col min="2" max="2" width="16.57421875" style="1" customWidth="1"/>
    <col min="3" max="4" width="13.140625" style="1" customWidth="1"/>
    <col min="5" max="5" width="12.7109375" style="1" customWidth="1"/>
    <col min="6" max="6" width="15.8515625" style="1" customWidth="1"/>
    <col min="7" max="7" width="10.00390625" style="1" hidden="1" customWidth="1"/>
    <col min="8" max="8" width="11.57421875" style="9" hidden="1" customWidth="1"/>
    <col min="9" max="9" width="50.00390625" style="9" customWidth="1"/>
    <col min="10" max="10" width="25.140625" style="1" customWidth="1"/>
    <col min="11" max="11" width="21.57421875" style="1" customWidth="1"/>
    <col min="12" max="12" width="28.28125" style="1" customWidth="1"/>
    <col min="13" max="13" width="15.7109375" style="1" customWidth="1"/>
    <col min="14" max="14" width="16.57421875" style="1" customWidth="1"/>
    <col min="15" max="18" width="19.00390625" style="10" customWidth="1"/>
    <col min="19" max="19" width="20.7109375" style="10" customWidth="1"/>
    <col min="20" max="20" width="20.8515625" style="1" customWidth="1"/>
    <col min="21" max="21" width="20.28125" style="1" customWidth="1"/>
    <col min="22" max="22" width="18.57421875" style="1" customWidth="1"/>
    <col min="23" max="23" width="20.8515625" style="1" customWidth="1"/>
    <col min="24" max="24" width="89.00390625" style="1" customWidth="1"/>
    <col min="25" max="25" width="58.8515625" style="1" customWidth="1"/>
    <col min="26" max="16384" width="11.421875" style="1" customWidth="1"/>
  </cols>
  <sheetData>
    <row r="1" spans="1:24" ht="60" customHeight="1">
      <c r="A1" s="157"/>
      <c r="B1" s="157"/>
      <c r="C1" s="157"/>
      <c r="D1" s="144" t="s">
        <v>18</v>
      </c>
      <c r="E1" s="144"/>
      <c r="F1" s="144"/>
      <c r="G1" s="144"/>
      <c r="H1" s="144"/>
      <c r="I1" s="144"/>
      <c r="J1" s="144"/>
      <c r="K1" s="144"/>
      <c r="L1" s="144"/>
      <c r="M1" s="144"/>
      <c r="N1" s="144"/>
      <c r="O1" s="144"/>
      <c r="P1" s="144"/>
      <c r="Q1" s="144"/>
      <c r="R1" s="144"/>
      <c r="S1" s="144"/>
      <c r="T1" s="144"/>
      <c r="U1" s="156" t="s">
        <v>45</v>
      </c>
      <c r="V1" s="156"/>
      <c r="W1" s="156"/>
      <c r="X1" s="156"/>
    </row>
    <row r="2" spans="1:24" ht="21.75" customHeight="1">
      <c r="A2" s="157"/>
      <c r="B2" s="157"/>
      <c r="C2" s="157"/>
      <c r="D2" s="144"/>
      <c r="E2" s="144"/>
      <c r="F2" s="144"/>
      <c r="G2" s="144"/>
      <c r="H2" s="144"/>
      <c r="I2" s="144"/>
      <c r="J2" s="144"/>
      <c r="K2" s="144"/>
      <c r="L2" s="144"/>
      <c r="M2" s="144"/>
      <c r="N2" s="144"/>
      <c r="O2" s="144"/>
      <c r="P2" s="144"/>
      <c r="Q2" s="144"/>
      <c r="R2" s="144"/>
      <c r="S2" s="144"/>
      <c r="T2" s="144"/>
      <c r="U2" s="157" t="s">
        <v>19</v>
      </c>
      <c r="V2" s="157"/>
      <c r="W2" s="157"/>
      <c r="X2" s="157"/>
    </row>
    <row r="3" spans="1:24" ht="19.5" customHeight="1">
      <c r="A3" s="157"/>
      <c r="B3" s="157"/>
      <c r="C3" s="157"/>
      <c r="D3" s="144" t="s">
        <v>20</v>
      </c>
      <c r="E3" s="144"/>
      <c r="F3" s="144"/>
      <c r="G3" s="144"/>
      <c r="H3" s="144"/>
      <c r="I3" s="144"/>
      <c r="J3" s="144"/>
      <c r="K3" s="144"/>
      <c r="L3" s="144"/>
      <c r="M3" s="144"/>
      <c r="N3" s="144"/>
      <c r="O3" s="144"/>
      <c r="P3" s="144"/>
      <c r="Q3" s="144"/>
      <c r="R3" s="144"/>
      <c r="S3" s="144"/>
      <c r="T3" s="144"/>
      <c r="U3" s="161" t="s">
        <v>22</v>
      </c>
      <c r="V3" s="162"/>
      <c r="W3" s="163"/>
      <c r="X3" s="2" t="s">
        <v>23</v>
      </c>
    </row>
    <row r="4" spans="1:24" ht="19.5" customHeight="1">
      <c r="A4" s="157"/>
      <c r="B4" s="157"/>
      <c r="C4" s="157"/>
      <c r="D4" s="144"/>
      <c r="E4" s="144"/>
      <c r="F4" s="144"/>
      <c r="G4" s="144"/>
      <c r="H4" s="144"/>
      <c r="I4" s="144"/>
      <c r="J4" s="144"/>
      <c r="K4" s="144"/>
      <c r="L4" s="144"/>
      <c r="M4" s="144"/>
      <c r="N4" s="144"/>
      <c r="O4" s="144"/>
      <c r="P4" s="144"/>
      <c r="Q4" s="144"/>
      <c r="R4" s="144"/>
      <c r="S4" s="144"/>
      <c r="T4" s="144"/>
      <c r="U4" s="161" t="s">
        <v>66</v>
      </c>
      <c r="V4" s="162"/>
      <c r="W4" s="163"/>
      <c r="X4" s="3">
        <v>43003</v>
      </c>
    </row>
    <row r="5" spans="1:24" ht="31.5" customHeight="1">
      <c r="A5" s="158" t="s">
        <v>21</v>
      </c>
      <c r="B5" s="158"/>
      <c r="C5" s="158"/>
      <c r="D5" s="158"/>
      <c r="E5" s="158"/>
      <c r="F5" s="158"/>
      <c r="G5" s="158"/>
      <c r="H5" s="158"/>
      <c r="I5" s="158"/>
      <c r="J5" s="158"/>
      <c r="K5" s="158"/>
      <c r="L5" s="158"/>
      <c r="M5" s="158"/>
      <c r="N5" s="158"/>
      <c r="O5" s="158"/>
      <c r="P5" s="158"/>
      <c r="Q5" s="158"/>
      <c r="R5" s="158"/>
      <c r="S5" s="158"/>
      <c r="T5" s="158"/>
      <c r="U5" s="158"/>
      <c r="V5" s="158"/>
      <c r="W5" s="158"/>
      <c r="X5" s="158"/>
    </row>
    <row r="6" spans="1:24" ht="20.25" customHeight="1">
      <c r="A6" s="4"/>
      <c r="B6" s="4"/>
      <c r="C6" s="4"/>
      <c r="D6" s="4"/>
      <c r="E6" s="4"/>
      <c r="F6" s="4"/>
      <c r="G6" s="4"/>
      <c r="H6" s="4"/>
      <c r="I6" s="4"/>
      <c r="J6" s="4"/>
      <c r="K6" s="4"/>
      <c r="L6" s="4"/>
      <c r="M6" s="4"/>
      <c r="N6" s="4"/>
      <c r="O6" s="4"/>
      <c r="P6" s="4"/>
      <c r="Q6" s="4"/>
      <c r="R6" s="4"/>
      <c r="S6" s="4"/>
      <c r="T6" s="4"/>
      <c r="U6" s="4"/>
      <c r="V6" s="4"/>
      <c r="W6" s="4"/>
      <c r="X6" s="4"/>
    </row>
    <row r="7" spans="11:24" ht="20.25" customHeight="1">
      <c r="K7" s="14"/>
      <c r="L7" s="14"/>
      <c r="M7" s="14"/>
      <c r="N7" s="14"/>
      <c r="O7" s="4"/>
      <c r="P7" s="4"/>
      <c r="Q7" s="4"/>
      <c r="R7" s="4"/>
      <c r="S7" s="4"/>
      <c r="T7" s="4"/>
      <c r="U7" s="4"/>
      <c r="V7" s="4"/>
      <c r="W7" s="4"/>
      <c r="X7" s="4"/>
    </row>
    <row r="8" spans="11:23" ht="16.5" customHeight="1">
      <c r="K8" s="16"/>
      <c r="L8" s="16"/>
      <c r="M8" s="16"/>
      <c r="N8" s="16"/>
      <c r="O8" s="5"/>
      <c r="P8" s="5"/>
      <c r="Q8" s="5"/>
      <c r="R8" s="5"/>
      <c r="S8" s="5"/>
      <c r="T8" s="5"/>
      <c r="U8" s="5"/>
      <c r="V8" s="5"/>
      <c r="W8" s="5"/>
    </row>
    <row r="9" spans="11:23" ht="13.5" customHeight="1">
      <c r="K9" s="16"/>
      <c r="L9" s="16"/>
      <c r="M9" s="16"/>
      <c r="N9" s="16"/>
      <c r="O9" s="5"/>
      <c r="P9" s="5"/>
      <c r="Q9" s="5"/>
      <c r="R9" s="5"/>
      <c r="S9" s="5"/>
      <c r="T9" s="5"/>
      <c r="U9" s="5"/>
      <c r="V9" s="5"/>
      <c r="W9" s="5"/>
    </row>
    <row r="10" spans="1:23" ht="9" customHeight="1" thickBot="1">
      <c r="A10" s="18"/>
      <c r="B10" s="19"/>
      <c r="C10" s="19"/>
      <c r="D10" s="21"/>
      <c r="E10" s="21"/>
      <c r="F10" s="21"/>
      <c r="G10" s="21"/>
      <c r="H10" s="20"/>
      <c r="I10" s="20"/>
      <c r="J10" s="21"/>
      <c r="K10" s="21"/>
      <c r="L10" s="21"/>
      <c r="M10" s="21"/>
      <c r="N10" s="21"/>
      <c r="O10" s="7"/>
      <c r="P10" s="7"/>
      <c r="Q10" s="7"/>
      <c r="R10" s="7"/>
      <c r="S10" s="7"/>
      <c r="T10" s="6"/>
      <c r="U10" s="6"/>
      <c r="V10" s="6"/>
      <c r="W10" s="6"/>
    </row>
    <row r="11" spans="1:24" ht="36" customHeight="1">
      <c r="A11" s="159" t="s">
        <v>5</v>
      </c>
      <c r="B11" s="160"/>
      <c r="C11" s="160"/>
      <c r="D11" s="145" t="str">
        <f>'[2]POA H.A.'!$D$6</f>
        <v>FORTALECIMIENTO DEL SINA PARA LA GESTIÓN AMBIENTAL</v>
      </c>
      <c r="E11" s="145"/>
      <c r="F11" s="145"/>
      <c r="G11" s="145"/>
      <c r="H11" s="145"/>
      <c r="I11" s="145"/>
      <c r="J11" s="22" t="s">
        <v>2</v>
      </c>
      <c r="K11" s="22" t="s">
        <v>3</v>
      </c>
      <c r="L11" s="47"/>
      <c r="M11" s="90" t="s">
        <v>24</v>
      </c>
      <c r="N11" s="91"/>
      <c r="O11" s="146" t="s">
        <v>57</v>
      </c>
      <c r="P11" s="146"/>
      <c r="Q11" s="146"/>
      <c r="R11" s="146"/>
      <c r="S11" s="147" t="s">
        <v>48</v>
      </c>
      <c r="T11" s="147">
        <v>2018</v>
      </c>
      <c r="U11" s="49"/>
      <c r="V11" s="49"/>
      <c r="W11" s="49"/>
      <c r="X11" s="49"/>
    </row>
    <row r="12" spans="1:24" ht="22.5" customHeight="1">
      <c r="A12" s="96" t="s">
        <v>29</v>
      </c>
      <c r="B12" s="97"/>
      <c r="C12" s="98"/>
      <c r="D12" s="106" t="str">
        <f>'[2]POA H.A.'!$D$7</f>
        <v>Fortalecimiento Interno</v>
      </c>
      <c r="E12" s="107"/>
      <c r="F12" s="107"/>
      <c r="G12" s="107"/>
      <c r="H12" s="107"/>
      <c r="I12" s="108"/>
      <c r="J12" s="23" t="s">
        <v>4</v>
      </c>
      <c r="K12" s="24">
        <v>453722554</v>
      </c>
      <c r="L12" s="25"/>
      <c r="M12" s="92"/>
      <c r="N12" s="93"/>
      <c r="O12" s="15" t="s">
        <v>75</v>
      </c>
      <c r="P12" s="15" t="s">
        <v>76</v>
      </c>
      <c r="Q12" s="15" t="s">
        <v>77</v>
      </c>
      <c r="R12" s="15" t="s">
        <v>0</v>
      </c>
      <c r="S12" s="148"/>
      <c r="T12" s="148"/>
      <c r="U12" s="8"/>
      <c r="V12" s="8"/>
      <c r="W12" s="8"/>
      <c r="X12" s="8"/>
    </row>
    <row r="13" spans="1:24" ht="23.25" customHeight="1">
      <c r="A13" s="99"/>
      <c r="B13" s="100"/>
      <c r="C13" s="101"/>
      <c r="D13" s="109"/>
      <c r="E13" s="110"/>
      <c r="F13" s="110"/>
      <c r="G13" s="110"/>
      <c r="H13" s="110"/>
      <c r="I13" s="111"/>
      <c r="J13" s="26" t="s">
        <v>6</v>
      </c>
      <c r="K13" s="28"/>
      <c r="L13" s="25"/>
      <c r="M13" s="94"/>
      <c r="N13" s="95"/>
      <c r="O13" s="17"/>
      <c r="P13" s="17"/>
      <c r="Q13" s="17"/>
      <c r="R13" s="17" t="s">
        <v>49</v>
      </c>
      <c r="S13" s="149"/>
      <c r="T13" s="149"/>
      <c r="U13" s="8"/>
      <c r="V13" s="8"/>
      <c r="W13" s="8"/>
      <c r="X13" s="8"/>
    </row>
    <row r="14" spans="1:24" ht="15.75" customHeight="1" thickBot="1">
      <c r="A14" s="102"/>
      <c r="B14" s="103"/>
      <c r="C14" s="104"/>
      <c r="D14" s="112"/>
      <c r="E14" s="113"/>
      <c r="F14" s="113"/>
      <c r="G14" s="113"/>
      <c r="H14" s="113"/>
      <c r="I14" s="114"/>
      <c r="J14" s="26" t="s">
        <v>8</v>
      </c>
      <c r="K14" s="28"/>
      <c r="L14" s="29"/>
      <c r="M14" s="27"/>
      <c r="N14" s="30"/>
      <c r="O14" s="105"/>
      <c r="P14" s="105"/>
      <c r="Q14" s="105"/>
      <c r="R14" s="105"/>
      <c r="S14" s="105"/>
      <c r="T14" s="105"/>
      <c r="U14" s="105"/>
      <c r="V14" s="105"/>
      <c r="W14" s="105"/>
      <c r="X14" s="105"/>
    </row>
    <row r="15" spans="1:24" ht="15.75" customHeight="1">
      <c r="A15" s="96" t="s">
        <v>50</v>
      </c>
      <c r="B15" s="97"/>
      <c r="C15" s="98"/>
      <c r="D15" s="106" t="str">
        <f>'[2]POA H.A.'!$D$8</f>
        <v>Redes de Monitoreo y Calidad Ambiental  </v>
      </c>
      <c r="E15" s="107"/>
      <c r="F15" s="107"/>
      <c r="G15" s="107"/>
      <c r="H15" s="107"/>
      <c r="I15" s="108"/>
      <c r="J15" s="26" t="s">
        <v>9</v>
      </c>
      <c r="K15" s="28" t="s">
        <v>7</v>
      </c>
      <c r="L15" s="29"/>
      <c r="M15" s="27"/>
      <c r="N15" s="30"/>
      <c r="O15" s="8"/>
      <c r="P15" s="8"/>
      <c r="Q15" s="8"/>
      <c r="R15" s="8"/>
      <c r="S15" s="8"/>
      <c r="T15" s="8"/>
      <c r="U15" s="8"/>
      <c r="V15" s="8"/>
      <c r="W15" s="8"/>
      <c r="X15" s="8"/>
    </row>
    <row r="16" spans="1:24" ht="15.75" customHeight="1">
      <c r="A16" s="99"/>
      <c r="B16" s="100"/>
      <c r="C16" s="101"/>
      <c r="D16" s="109"/>
      <c r="E16" s="110"/>
      <c r="F16" s="110"/>
      <c r="G16" s="110"/>
      <c r="H16" s="110"/>
      <c r="I16" s="111"/>
      <c r="J16" s="26" t="s">
        <v>10</v>
      </c>
      <c r="K16" s="28" t="s">
        <v>7</v>
      </c>
      <c r="L16" s="29"/>
      <c r="M16" s="27"/>
      <c r="N16" s="30"/>
      <c r="O16" s="8"/>
      <c r="P16" s="8"/>
      <c r="Q16" s="8"/>
      <c r="R16" s="8"/>
      <c r="S16" s="8"/>
      <c r="T16" s="8"/>
      <c r="U16" s="8"/>
      <c r="V16" s="8"/>
      <c r="W16" s="8"/>
      <c r="X16" s="8"/>
    </row>
    <row r="17" spans="1:24" ht="15.75" customHeight="1" thickBot="1">
      <c r="A17" s="102"/>
      <c r="B17" s="103"/>
      <c r="C17" s="104"/>
      <c r="D17" s="112"/>
      <c r="E17" s="113"/>
      <c r="F17" s="113"/>
      <c r="G17" s="113"/>
      <c r="H17" s="113"/>
      <c r="I17" s="114"/>
      <c r="J17" s="26" t="s">
        <v>31</v>
      </c>
      <c r="K17" s="28" t="s">
        <v>7</v>
      </c>
      <c r="L17" s="29"/>
      <c r="M17" s="27"/>
      <c r="N17" s="30"/>
      <c r="O17" s="8"/>
      <c r="P17" s="8"/>
      <c r="Q17" s="8"/>
      <c r="R17" s="8"/>
      <c r="S17" s="8"/>
      <c r="T17" s="8"/>
      <c r="U17" s="8"/>
      <c r="V17" s="8"/>
      <c r="W17" s="8"/>
      <c r="X17" s="8"/>
    </row>
    <row r="18" spans="1:24" ht="15.75" customHeight="1">
      <c r="A18" s="96" t="s">
        <v>51</v>
      </c>
      <c r="B18" s="97"/>
      <c r="C18" s="98"/>
      <c r="D18" s="116" t="str">
        <f>'[3]POA H.A.'!$D$9</f>
        <v>Plan de monitoreo a cuerpos de agua</v>
      </c>
      <c r="E18" s="117"/>
      <c r="F18" s="117"/>
      <c r="G18" s="117"/>
      <c r="H18" s="117"/>
      <c r="I18" s="118"/>
      <c r="J18" s="26" t="s">
        <v>32</v>
      </c>
      <c r="K18" s="28" t="s">
        <v>7</v>
      </c>
      <c r="L18" s="29"/>
      <c r="M18" s="27"/>
      <c r="N18" s="30"/>
      <c r="O18" s="8"/>
      <c r="P18" s="8"/>
      <c r="Q18" s="8"/>
      <c r="R18" s="8"/>
      <c r="S18" s="8"/>
      <c r="T18" s="8"/>
      <c r="U18" s="8"/>
      <c r="V18" s="8"/>
      <c r="W18" s="8"/>
      <c r="X18" s="8"/>
    </row>
    <row r="19" spans="1:24" ht="15.75" customHeight="1">
      <c r="A19" s="99"/>
      <c r="B19" s="100"/>
      <c r="C19" s="101"/>
      <c r="D19" s="119"/>
      <c r="E19" s="120"/>
      <c r="F19" s="120"/>
      <c r="G19" s="120"/>
      <c r="H19" s="120"/>
      <c r="I19" s="121"/>
      <c r="J19" s="26" t="s">
        <v>33</v>
      </c>
      <c r="K19" s="28" t="s">
        <v>7</v>
      </c>
      <c r="L19" s="29"/>
      <c r="M19" s="27"/>
      <c r="N19" s="30"/>
      <c r="O19" s="8"/>
      <c r="P19" s="8"/>
      <c r="Q19" s="8"/>
      <c r="R19" s="8"/>
      <c r="S19" s="8"/>
      <c r="T19" s="8"/>
      <c r="U19" s="8"/>
      <c r="V19" s="8"/>
      <c r="W19" s="8"/>
      <c r="X19" s="8"/>
    </row>
    <row r="20" spans="1:24" ht="15.75" customHeight="1" thickBot="1">
      <c r="A20" s="102"/>
      <c r="B20" s="103"/>
      <c r="C20" s="104"/>
      <c r="D20" s="140"/>
      <c r="E20" s="141"/>
      <c r="F20" s="141"/>
      <c r="G20" s="141"/>
      <c r="H20" s="141"/>
      <c r="I20" s="142"/>
      <c r="J20" s="26" t="s">
        <v>34</v>
      </c>
      <c r="K20" s="28" t="s">
        <v>7</v>
      </c>
      <c r="L20" s="29"/>
      <c r="M20" s="27"/>
      <c r="N20" s="30"/>
      <c r="O20" s="8"/>
      <c r="P20" s="8"/>
      <c r="Q20" s="8"/>
      <c r="R20" s="8"/>
      <c r="S20" s="8"/>
      <c r="T20" s="8"/>
      <c r="U20" s="8"/>
      <c r="V20" s="8"/>
      <c r="W20" s="8"/>
      <c r="X20" s="8"/>
    </row>
    <row r="21" spans="1:24" ht="15.75" customHeight="1">
      <c r="A21" s="96" t="s">
        <v>30</v>
      </c>
      <c r="B21" s="97"/>
      <c r="C21" s="98"/>
      <c r="D21" s="116" t="s">
        <v>65</v>
      </c>
      <c r="E21" s="117"/>
      <c r="F21" s="117"/>
      <c r="G21" s="117"/>
      <c r="H21" s="117"/>
      <c r="I21" s="118"/>
      <c r="J21" s="26" t="s">
        <v>35</v>
      </c>
      <c r="K21" s="28" t="s">
        <v>7</v>
      </c>
      <c r="L21" s="29"/>
      <c r="M21" s="27"/>
      <c r="N21" s="30"/>
      <c r="O21" s="8"/>
      <c r="P21" s="8"/>
      <c r="Q21" s="8"/>
      <c r="R21" s="8"/>
      <c r="S21" s="8"/>
      <c r="T21" s="8"/>
      <c r="U21" s="8"/>
      <c r="V21" s="8"/>
      <c r="W21" s="8"/>
      <c r="X21" s="8"/>
    </row>
    <row r="22" spans="1:25" ht="15.75" customHeight="1">
      <c r="A22" s="99"/>
      <c r="B22" s="100"/>
      <c r="C22" s="101"/>
      <c r="D22" s="119"/>
      <c r="E22" s="120"/>
      <c r="F22" s="120"/>
      <c r="G22" s="120"/>
      <c r="H22" s="120"/>
      <c r="I22" s="121"/>
      <c r="J22" s="26" t="s">
        <v>36</v>
      </c>
      <c r="K22" s="53" t="s">
        <v>7</v>
      </c>
      <c r="L22" s="29"/>
      <c r="M22" s="27"/>
      <c r="N22" s="30"/>
      <c r="O22" s="8"/>
      <c r="P22" s="8"/>
      <c r="Q22" s="8"/>
      <c r="R22" s="8"/>
      <c r="S22" s="8"/>
      <c r="T22" s="8"/>
      <c r="U22" s="8"/>
      <c r="V22" s="8"/>
      <c r="W22" s="8"/>
      <c r="X22" s="8"/>
      <c r="Y22" s="13"/>
    </row>
    <row r="23" spans="1:25" ht="15.75" customHeight="1">
      <c r="A23" s="99"/>
      <c r="B23" s="100"/>
      <c r="C23" s="101"/>
      <c r="D23" s="119"/>
      <c r="E23" s="120"/>
      <c r="F23" s="120"/>
      <c r="G23" s="120"/>
      <c r="H23" s="120"/>
      <c r="I23" s="121"/>
      <c r="J23" s="52" t="s">
        <v>39</v>
      </c>
      <c r="K23" s="54">
        <f>SUM(K12:K22)</f>
        <v>453722554</v>
      </c>
      <c r="L23" s="67"/>
      <c r="M23" s="27"/>
      <c r="N23" s="30"/>
      <c r="O23" s="143"/>
      <c r="P23" s="143"/>
      <c r="Q23" s="115"/>
      <c r="R23" s="115"/>
      <c r="S23" s="8"/>
      <c r="T23" s="8"/>
      <c r="U23" s="8"/>
      <c r="V23" s="8"/>
      <c r="W23" s="8"/>
      <c r="X23" s="8"/>
      <c r="Y23" s="13"/>
    </row>
    <row r="24" spans="1:25" ht="30.75" customHeight="1">
      <c r="A24" s="146" t="s">
        <v>11</v>
      </c>
      <c r="B24" s="127" t="s">
        <v>43</v>
      </c>
      <c r="C24" s="127"/>
      <c r="D24" s="127"/>
      <c r="E24" s="127"/>
      <c r="F24" s="127"/>
      <c r="G24" s="44"/>
      <c r="H24" s="44"/>
      <c r="I24" s="134" t="s">
        <v>44</v>
      </c>
      <c r="J24" s="135" t="s">
        <v>64</v>
      </c>
      <c r="K24" s="136"/>
      <c r="L24" s="86" t="str">
        <f>CONCATENATE("METAS AÑO ",T11," P.A.")</f>
        <v>METAS AÑO 2018 P.A.</v>
      </c>
      <c r="M24" s="127" t="s">
        <v>42</v>
      </c>
      <c r="N24" s="127"/>
      <c r="O24" s="128" t="s">
        <v>59</v>
      </c>
      <c r="P24" s="128"/>
      <c r="Q24" s="128" t="s">
        <v>60</v>
      </c>
      <c r="R24" s="128"/>
      <c r="S24" s="122" t="s">
        <v>26</v>
      </c>
      <c r="T24" s="89" t="s">
        <v>27</v>
      </c>
      <c r="U24" s="82" t="s">
        <v>28</v>
      </c>
      <c r="V24" s="89" t="s">
        <v>46</v>
      </c>
      <c r="W24" s="82" t="s">
        <v>47</v>
      </c>
      <c r="X24" s="78" t="s">
        <v>40</v>
      </c>
      <c r="Y24" s="132" t="s">
        <v>58</v>
      </c>
    </row>
    <row r="25" spans="1:25" ht="12.75" customHeight="1">
      <c r="A25" s="146"/>
      <c r="B25" s="127"/>
      <c r="C25" s="127"/>
      <c r="D25" s="127"/>
      <c r="E25" s="127"/>
      <c r="F25" s="127"/>
      <c r="G25" s="45"/>
      <c r="H25" s="127" t="s">
        <v>12</v>
      </c>
      <c r="I25" s="134"/>
      <c r="J25" s="137"/>
      <c r="K25" s="136"/>
      <c r="L25" s="86"/>
      <c r="M25" s="127"/>
      <c r="N25" s="127"/>
      <c r="O25" s="129" t="s">
        <v>25</v>
      </c>
      <c r="P25" s="78" t="s">
        <v>17</v>
      </c>
      <c r="Q25" s="171" t="s">
        <v>25</v>
      </c>
      <c r="R25" s="168" t="s">
        <v>17</v>
      </c>
      <c r="S25" s="123"/>
      <c r="T25" s="89"/>
      <c r="U25" s="82"/>
      <c r="V25" s="89"/>
      <c r="W25" s="82"/>
      <c r="X25" s="78"/>
      <c r="Y25" s="133"/>
    </row>
    <row r="26" spans="1:25" ht="30.75" customHeight="1">
      <c r="A26" s="146"/>
      <c r="B26" s="127"/>
      <c r="C26" s="127"/>
      <c r="D26" s="127"/>
      <c r="E26" s="127"/>
      <c r="F26" s="127"/>
      <c r="G26" s="45"/>
      <c r="H26" s="127"/>
      <c r="I26" s="134"/>
      <c r="J26" s="138"/>
      <c r="K26" s="139"/>
      <c r="L26" s="86"/>
      <c r="M26" s="127"/>
      <c r="N26" s="127"/>
      <c r="O26" s="129"/>
      <c r="P26" s="78"/>
      <c r="Q26" s="171"/>
      <c r="R26" s="168"/>
      <c r="S26" s="124"/>
      <c r="T26" s="89"/>
      <c r="U26" s="82"/>
      <c r="V26" s="89"/>
      <c r="W26" s="82"/>
      <c r="X26" s="78"/>
      <c r="Y26" s="133"/>
    </row>
    <row r="27" spans="1:25" ht="73.5" customHeight="1">
      <c r="A27" s="31">
        <v>1</v>
      </c>
      <c r="B27" s="125" t="str">
        <f>'[3]POA H.A.'!B14</f>
        <v>Realizar monitoreos a sujetos pasivos</v>
      </c>
      <c r="C27" s="126"/>
      <c r="D27" s="126"/>
      <c r="E27" s="126"/>
      <c r="F27" s="126"/>
      <c r="G27" s="50"/>
      <c r="H27" s="32"/>
      <c r="I27" s="32" t="str">
        <f>'[3]POA H.A.'!F14</f>
        <v>Realizar  1 campaña de monitoreo a sujetos pasivos</v>
      </c>
      <c r="J27" s="154">
        <v>1</v>
      </c>
      <c r="K27" s="155"/>
      <c r="L27" s="72" t="s">
        <v>68</v>
      </c>
      <c r="M27" s="87" t="str">
        <f>'[3]POA H.A.'!J14</f>
        <v>(Numero de camapañas de monitoreo a sujetos pasivos realizados/Numero de campañas de monitoreos a sujetos pasivos programados )*100</v>
      </c>
      <c r="N27" s="88"/>
      <c r="O27" s="70" t="s">
        <v>70</v>
      </c>
      <c r="P27" s="71">
        <f>O27/J27</f>
        <v>0.3</v>
      </c>
      <c r="Q27" s="70" t="s">
        <v>70</v>
      </c>
      <c r="R27" s="66">
        <f>Q27/1</f>
        <v>0.3</v>
      </c>
      <c r="S27" s="43">
        <v>131334280</v>
      </c>
      <c r="T27" s="43">
        <v>103908509</v>
      </c>
      <c r="U27" s="60">
        <f>T27/S27</f>
        <v>0.7911758377173119</v>
      </c>
      <c r="V27" s="172">
        <v>103908509</v>
      </c>
      <c r="W27" s="173">
        <f>V27/T27</f>
        <v>1</v>
      </c>
      <c r="X27" s="75" t="s">
        <v>73</v>
      </c>
      <c r="Y27" s="76" t="s">
        <v>74</v>
      </c>
    </row>
    <row r="28" spans="1:25" ht="102">
      <c r="A28" s="31">
        <v>2</v>
      </c>
      <c r="B28" s="169" t="s">
        <v>61</v>
      </c>
      <c r="C28" s="170"/>
      <c r="D28" s="170"/>
      <c r="E28" s="170"/>
      <c r="F28" s="170"/>
      <c r="G28" s="51"/>
      <c r="H28" s="32"/>
      <c r="I28" s="69" t="s">
        <v>62</v>
      </c>
      <c r="J28" s="154">
        <v>1</v>
      </c>
      <c r="K28" s="155"/>
      <c r="L28" s="72" t="s">
        <v>68</v>
      </c>
      <c r="M28" s="130" t="s">
        <v>63</v>
      </c>
      <c r="N28" s="131"/>
      <c r="O28" s="70" t="s">
        <v>78</v>
      </c>
      <c r="P28" s="71">
        <f>O28/J28</f>
        <v>0.8</v>
      </c>
      <c r="Q28" s="71">
        <f>P28</f>
        <v>0.8</v>
      </c>
      <c r="R28" s="66">
        <f>Q28/1</f>
        <v>0.8</v>
      </c>
      <c r="S28" s="43">
        <v>187620400</v>
      </c>
      <c r="T28" s="43">
        <v>178399613</v>
      </c>
      <c r="U28" s="60">
        <f>T28/S28</f>
        <v>0.9508540276004102</v>
      </c>
      <c r="V28" s="172">
        <f>21530474+43798496</f>
        <v>65328970</v>
      </c>
      <c r="W28" s="173">
        <f>V28/T28</f>
        <v>0.3661945724063875</v>
      </c>
      <c r="X28" s="75" t="s">
        <v>71</v>
      </c>
      <c r="Y28" s="73" t="s">
        <v>69</v>
      </c>
    </row>
    <row r="29" spans="1:25" ht="116.25" customHeight="1" thickBot="1">
      <c r="A29" s="31">
        <v>3</v>
      </c>
      <c r="B29" s="125" t="str">
        <f>'[3]POA H.A.'!B15</f>
        <v>Realizar monitoreos cuencas priorizadas</v>
      </c>
      <c r="C29" s="126"/>
      <c r="D29" s="126"/>
      <c r="E29" s="126"/>
      <c r="F29" s="126"/>
      <c r="G29" s="51"/>
      <c r="H29" s="32"/>
      <c r="I29" s="32" t="str">
        <f>'[3]POA H.A.'!F15</f>
        <v>Realizar  1 campaña de monitoreo a cuencas priorizadas</v>
      </c>
      <c r="J29" s="154">
        <v>1</v>
      </c>
      <c r="K29" s="155"/>
      <c r="L29" s="72" t="s">
        <v>68</v>
      </c>
      <c r="M29" s="87" t="str">
        <f>'[3]POA H.A.'!J15</f>
        <v>(Numero de campañas de monitoreo realizados/Numero de campañas de monitoreo programados )*100</v>
      </c>
      <c r="N29" s="88"/>
      <c r="O29" s="70" t="s">
        <v>78</v>
      </c>
      <c r="P29" s="71">
        <f>O29/J29</f>
        <v>0.8</v>
      </c>
      <c r="Q29" s="70" t="s">
        <v>78</v>
      </c>
      <c r="R29" s="59">
        <f>Q29/1</f>
        <v>0.8</v>
      </c>
      <c r="S29" s="43">
        <v>134767874</v>
      </c>
      <c r="T29" s="74">
        <f>28678256+98405392+3072240+4610368</f>
        <v>134766256</v>
      </c>
      <c r="U29" s="60">
        <f>T29/S29</f>
        <v>0.9999879941713705</v>
      </c>
      <c r="V29" s="172">
        <f>19477632+12292976+48160+36518528</f>
        <v>68337296</v>
      </c>
      <c r="W29" s="173">
        <f>V29/T29</f>
        <v>0.5070801699796423</v>
      </c>
      <c r="X29" s="75" t="s">
        <v>72</v>
      </c>
      <c r="Y29" s="73" t="s">
        <v>67</v>
      </c>
    </row>
    <row r="30" spans="1:23" s="37" customFormat="1" ht="24.75" customHeight="1" thickBot="1">
      <c r="A30" s="85" t="s">
        <v>1</v>
      </c>
      <c r="B30" s="85"/>
      <c r="C30" s="85"/>
      <c r="D30" s="85"/>
      <c r="E30" s="85"/>
      <c r="F30" s="85"/>
      <c r="G30" s="85"/>
      <c r="H30" s="85"/>
      <c r="I30" s="85"/>
      <c r="J30" s="85"/>
      <c r="K30" s="85"/>
      <c r="L30" s="85"/>
      <c r="M30" s="85"/>
      <c r="N30" s="85"/>
      <c r="O30" s="85"/>
      <c r="P30" s="33"/>
      <c r="Q30" s="34"/>
      <c r="R30" s="34"/>
      <c r="S30" s="35">
        <f>SUM(S27:S29)</f>
        <v>453722554</v>
      </c>
      <c r="T30" s="36">
        <f>SUM(T27:T29)</f>
        <v>417074378</v>
      </c>
      <c r="U30" s="61">
        <f>T30/S30</f>
        <v>0.9192277842992129</v>
      </c>
      <c r="V30" s="36">
        <f>V27+V28+V29</f>
        <v>237574775</v>
      </c>
      <c r="W30" s="68">
        <f>V30/S30</f>
        <v>0.5236124431231162</v>
      </c>
    </row>
    <row r="31" spans="2:22" s="37" customFormat="1" ht="30.75" customHeight="1" thickBot="1">
      <c r="B31" s="165" t="s">
        <v>38</v>
      </c>
      <c r="C31" s="166"/>
      <c r="D31" s="38">
        <v>1</v>
      </c>
      <c r="F31" s="39" t="s">
        <v>37</v>
      </c>
      <c r="G31" s="63">
        <v>42549</v>
      </c>
      <c r="H31" s="64"/>
      <c r="I31" s="62">
        <v>43236</v>
      </c>
      <c r="J31" s="65"/>
      <c r="K31" s="65"/>
      <c r="L31" s="65"/>
      <c r="M31" s="65"/>
      <c r="N31" s="65"/>
      <c r="O31" s="48"/>
      <c r="P31" s="40">
        <f>AVERAGE(P27:P29)</f>
        <v>0.6333333333333334</v>
      </c>
      <c r="Q31" s="41"/>
      <c r="R31" s="40">
        <f>AVERAGE(R27:R29)</f>
        <v>0.6333333333333334</v>
      </c>
      <c r="S31" s="83"/>
      <c r="T31" s="84"/>
      <c r="U31" s="42"/>
      <c r="V31" s="174"/>
    </row>
    <row r="32" spans="20:22" ht="12.75">
      <c r="T32" s="11"/>
      <c r="U32" s="11"/>
      <c r="V32" s="77"/>
    </row>
    <row r="33" spans="20:22" ht="12.75">
      <c r="T33" s="11"/>
      <c r="U33" s="11"/>
      <c r="V33" s="77"/>
    </row>
    <row r="34" spans="1:24" s="13" customFormat="1" ht="21.75" customHeight="1">
      <c r="A34" s="55"/>
      <c r="B34" s="56"/>
      <c r="C34" s="79" t="s">
        <v>41</v>
      </c>
      <c r="D34" s="80"/>
      <c r="E34" s="80"/>
      <c r="F34" s="81"/>
      <c r="G34" s="153" t="s">
        <v>52</v>
      </c>
      <c r="H34" s="153"/>
      <c r="I34" s="153"/>
      <c r="J34" s="153"/>
      <c r="K34" s="12"/>
      <c r="L34" s="12"/>
      <c r="M34" s="12"/>
      <c r="N34" s="12"/>
      <c r="O34" s="12"/>
      <c r="P34" s="12"/>
      <c r="Q34" s="12"/>
      <c r="R34" s="12"/>
      <c r="S34" s="12"/>
      <c r="T34" s="12"/>
      <c r="U34" s="12"/>
      <c r="V34" s="12"/>
      <c r="W34" s="12"/>
      <c r="X34" s="12"/>
    </row>
    <row r="35" spans="1:24" s="13" customFormat="1" ht="29.25" customHeight="1">
      <c r="A35" s="164" t="s">
        <v>14</v>
      </c>
      <c r="B35" s="164"/>
      <c r="C35" s="150" t="s">
        <v>55</v>
      </c>
      <c r="D35" s="151"/>
      <c r="E35" s="151"/>
      <c r="F35" s="152"/>
      <c r="G35" s="57" t="s">
        <v>53</v>
      </c>
      <c r="H35" s="57"/>
      <c r="I35" s="150" t="str">
        <f>'[1]POA H.A.'!G24</f>
        <v>LUZ DEYANIRA GONZALEZ CASTILLO</v>
      </c>
      <c r="J35" s="152"/>
      <c r="K35" s="12"/>
      <c r="L35" s="12"/>
      <c r="M35" s="12"/>
      <c r="N35" s="12"/>
      <c r="O35" s="12"/>
      <c r="P35" s="12"/>
      <c r="Q35" s="12"/>
      <c r="R35" s="12"/>
      <c r="S35" s="12"/>
      <c r="T35" s="12"/>
      <c r="U35" s="12"/>
      <c r="V35" s="12"/>
      <c r="W35" s="12"/>
      <c r="X35" s="12"/>
    </row>
    <row r="36" spans="1:24" ht="29.25" customHeight="1">
      <c r="A36" s="80" t="s">
        <v>15</v>
      </c>
      <c r="B36" s="81"/>
      <c r="C36" s="150" t="s">
        <v>56</v>
      </c>
      <c r="D36" s="151"/>
      <c r="E36" s="151"/>
      <c r="F36" s="152"/>
      <c r="G36" s="57" t="s">
        <v>54</v>
      </c>
      <c r="H36" s="57"/>
      <c r="I36" s="150" t="str">
        <f>'[1]POA H.A.'!G25</f>
        <v>Subdirectora de Planeación y Sistemas de Información</v>
      </c>
      <c r="J36" s="152"/>
      <c r="K36" s="12"/>
      <c r="L36" s="12"/>
      <c r="M36" s="12"/>
      <c r="N36" s="12"/>
      <c r="O36" s="12"/>
      <c r="P36" s="12"/>
      <c r="Q36" s="12"/>
      <c r="R36" s="12"/>
      <c r="S36" s="12"/>
      <c r="T36" s="12"/>
      <c r="U36" s="12"/>
      <c r="V36" s="12"/>
      <c r="W36" s="12"/>
      <c r="X36" s="12"/>
    </row>
    <row r="37" spans="1:24" ht="29.25" customHeight="1">
      <c r="A37" s="164" t="s">
        <v>13</v>
      </c>
      <c r="B37" s="164"/>
      <c r="C37" s="79"/>
      <c r="D37" s="80"/>
      <c r="E37" s="80"/>
      <c r="F37" s="81"/>
      <c r="G37" s="57"/>
      <c r="H37" s="57"/>
      <c r="I37" s="150"/>
      <c r="J37" s="152"/>
      <c r="K37" s="12"/>
      <c r="L37" s="12"/>
      <c r="M37" s="12"/>
      <c r="N37" s="12"/>
      <c r="O37" s="12"/>
      <c r="P37" s="12"/>
      <c r="Q37" s="12"/>
      <c r="R37" s="12"/>
      <c r="S37" s="12"/>
      <c r="T37" s="12"/>
      <c r="U37" s="12"/>
      <c r="V37" s="12"/>
      <c r="W37" s="12"/>
      <c r="X37" s="12"/>
    </row>
    <row r="38" spans="1:24" ht="29.25" customHeight="1">
      <c r="A38" s="164" t="s">
        <v>16</v>
      </c>
      <c r="B38" s="164"/>
      <c r="C38" s="167">
        <v>43475</v>
      </c>
      <c r="D38" s="151"/>
      <c r="E38" s="151"/>
      <c r="F38" s="152"/>
      <c r="G38" s="58">
        <v>42550</v>
      </c>
      <c r="H38" s="57"/>
      <c r="I38" s="167">
        <f>C38</f>
        <v>43475</v>
      </c>
      <c r="J38" s="152"/>
      <c r="K38" s="12"/>
      <c r="L38" s="12"/>
      <c r="M38" s="12"/>
      <c r="N38" s="12"/>
      <c r="O38" s="12"/>
      <c r="P38" s="12"/>
      <c r="Q38" s="12"/>
      <c r="R38" s="12"/>
      <c r="S38" s="12"/>
      <c r="T38" s="12"/>
      <c r="U38" s="12"/>
      <c r="V38" s="12"/>
      <c r="W38" s="12"/>
      <c r="X38" s="12"/>
    </row>
    <row r="51" ht="12.75">
      <c r="M51" s="46"/>
    </row>
  </sheetData>
  <sheetProtection/>
  <mergeCells count="71">
    <mergeCell ref="I37:J37"/>
    <mergeCell ref="I38:J38"/>
    <mergeCell ref="R25:R26"/>
    <mergeCell ref="C36:F36"/>
    <mergeCell ref="B27:F27"/>
    <mergeCell ref="B28:F28"/>
    <mergeCell ref="J28:K28"/>
    <mergeCell ref="Q25:Q26"/>
    <mergeCell ref="I36:J36"/>
    <mergeCell ref="S11:S13"/>
    <mergeCell ref="A38:B38"/>
    <mergeCell ref="A37:B37"/>
    <mergeCell ref="B31:C31"/>
    <mergeCell ref="M27:N27"/>
    <mergeCell ref="A35:B35"/>
    <mergeCell ref="D12:I14"/>
    <mergeCell ref="A36:B36"/>
    <mergeCell ref="C38:F38"/>
    <mergeCell ref="I35:J35"/>
    <mergeCell ref="U1:X1"/>
    <mergeCell ref="U2:X2"/>
    <mergeCell ref="A5:X5"/>
    <mergeCell ref="A1:C4"/>
    <mergeCell ref="D1:T2"/>
    <mergeCell ref="A24:A26"/>
    <mergeCell ref="M24:N26"/>
    <mergeCell ref="A11:C11"/>
    <mergeCell ref="U3:W3"/>
    <mergeCell ref="U4:W4"/>
    <mergeCell ref="A12:C14"/>
    <mergeCell ref="C35:F35"/>
    <mergeCell ref="G34:J34"/>
    <mergeCell ref="B24:F26"/>
    <mergeCell ref="J27:K27"/>
    <mergeCell ref="J29:K29"/>
    <mergeCell ref="Y24:Y26"/>
    <mergeCell ref="I24:I26"/>
    <mergeCell ref="J24:K26"/>
    <mergeCell ref="D18:I20"/>
    <mergeCell ref="O23:P23"/>
    <mergeCell ref="D3:T4"/>
    <mergeCell ref="D11:I11"/>
    <mergeCell ref="O11:R11"/>
    <mergeCell ref="T11:T13"/>
    <mergeCell ref="O24:P24"/>
    <mergeCell ref="S24:S26"/>
    <mergeCell ref="B29:F29"/>
    <mergeCell ref="H25:H26"/>
    <mergeCell ref="Q24:R24"/>
    <mergeCell ref="O25:O26"/>
    <mergeCell ref="M28:N28"/>
    <mergeCell ref="M11:N13"/>
    <mergeCell ref="A21:C23"/>
    <mergeCell ref="A18:C20"/>
    <mergeCell ref="O14:X14"/>
    <mergeCell ref="A15:C17"/>
    <mergeCell ref="P25:P26"/>
    <mergeCell ref="D15:I17"/>
    <mergeCell ref="Q23:R23"/>
    <mergeCell ref="D21:I23"/>
    <mergeCell ref="V24:V26"/>
    <mergeCell ref="X24:X26"/>
    <mergeCell ref="C37:F37"/>
    <mergeCell ref="W24:W26"/>
    <mergeCell ref="S31:T31"/>
    <mergeCell ref="A30:O30"/>
    <mergeCell ref="L24:L26"/>
    <mergeCell ref="M29:N29"/>
    <mergeCell ref="C34:F34"/>
    <mergeCell ref="T24:T26"/>
    <mergeCell ref="U24:U26"/>
  </mergeCells>
  <printOptions horizontalCentered="1" verticalCentered="1"/>
  <pageMargins left="0.1968503937007874" right="0.07874015748031496" top="0.1968503937007874" bottom="0.11811023622047245" header="0" footer="0"/>
  <pageSetup horizontalDpi="600" verticalDpi="600" orientation="landscape" paperSize="122" scale="2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dcaicedo</dc:creator>
  <cp:keywords/>
  <dc:description/>
  <cp:lastModifiedBy>Celia Velasquez</cp:lastModifiedBy>
  <cp:lastPrinted>2016-03-31T20:03:43Z</cp:lastPrinted>
  <dcterms:created xsi:type="dcterms:W3CDTF">2009-04-01T16:45:05Z</dcterms:created>
  <dcterms:modified xsi:type="dcterms:W3CDTF">2019-02-05T16:49:31Z</dcterms:modified>
  <cp:category/>
  <cp:version/>
  <cp:contentType/>
  <cp:contentStatus/>
</cp:coreProperties>
</file>