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POA-1" sheetId="1" r:id="rId1"/>
  </sheets>
  <externalReferences>
    <externalReference r:id="rId4"/>
    <externalReference r:id="rId5"/>
    <externalReference r:id="rId6"/>
  </externalReferences>
  <definedNames/>
  <calcPr fullCalcOnLoad="1"/>
</workbook>
</file>

<file path=xl/comments1.xml><?xml version="1.0" encoding="utf-8"?>
<comments xmlns="http://schemas.openxmlformats.org/spreadsheetml/2006/main">
  <authors>
    <author>Celia Vel?squez</author>
    <author>Fredy Alexander Pachon Sanchez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 ref="L27" authorId="1">
      <text>
        <r>
          <rPr>
            <b/>
            <sz val="9"/>
            <rFont val="Tahoma"/>
            <family val="2"/>
          </rPr>
          <t>Fredy Alexander Pachon Sanchez:</t>
        </r>
        <r>
          <rPr>
            <sz val="9"/>
            <rFont val="Tahoma"/>
            <family val="2"/>
          </rPr>
          <t xml:space="preserve">
Porcentaje de suelos degradados en recuperación o rehabilitación de los priorizados con base en el mapa de erosión</t>
        </r>
      </text>
    </comment>
  </commentList>
</comments>
</file>

<file path=xl/sharedStrings.xml><?xml version="1.0" encoding="utf-8"?>
<sst xmlns="http://schemas.openxmlformats.org/spreadsheetml/2006/main" count="80" uniqueCount="69">
  <si>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</si>
  <si>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</si>
  <si>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</si>
  <si>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</si>
  <si>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</si>
  <si>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</si>
  <si>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</si>
  <si>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</si>
  <si>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</si>
  <si>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</si>
  <si>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</si>
  <si>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</si>
  <si>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</si>
  <si>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</si>
  <si>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</si>
  <si>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</si>
  <si>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</si>
  <si>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</si>
  <si>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</si>
  <si>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</si>
  <si>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</si>
  <si>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</si>
  <si>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</si>
  <si>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</si>
  <si>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</si>
  <si>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</si>
  <si>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</si>
  <si>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</si>
  <si>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</si>
  <si>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</si>
  <si>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</si>
  <si>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</si>
  <si>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</si>
  <si>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</si>
  <si>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</si>
  <si>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</si>
  <si>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</si>
  <si>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</si>
  <si>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</si>
  <si>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</si>
  <si>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</si>
  <si>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</si>
  <si>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</si>
  <si>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</si>
  <si>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</si>
  <si>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</si>
  <si>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</si>
  <si>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</si>
  <si>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</si>
  <si>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</si>
  <si>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</si>
  <si>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</si>
  <si>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</si>
  <si>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</si>
  <si>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</si>
  <si>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</si>
  <si>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JAIRO IGNACIO GARCIA</t>
  </si>
  <si>
    <t>Subdirector de Ecosistemas y Gestión Ambiental</t>
  </si>
  <si>
    <r>
      <rPr>
        <b/>
        <sz val="10"/>
        <rFont val="Arial"/>
        <family val="2"/>
      </rPr>
      <t>FUENTE DE VERIFICACION DE EVIDENCIAS REPORTADAS</t>
    </r>
    <r>
      <rPr>
        <sz val="10"/>
        <rFont val="Arial"/>
        <family val="0"/>
      </rPr>
      <t xml:space="preserve"> 
(Señalar ruta magnetica o fisica de acceso a la evidencia)</t>
    </r>
  </si>
  <si>
    <t>JUNIO</t>
  </si>
  <si>
    <t>NOVIEMBRE</t>
  </si>
  <si>
    <t>Versión 0</t>
  </si>
  <si>
    <t>530 905 03 01 01</t>
  </si>
  <si>
    <t>Hectareas con sistemas practicas amigables con el medio ambiente</t>
  </si>
  <si>
    <t>CPS 2017-0069: CPS 2018-118</t>
  </si>
  <si>
    <t xml:space="preserve">250 hectareas con practicas amigables con el medo ambiente </t>
  </si>
  <si>
    <t>MAYO</t>
  </si>
  <si>
    <t>160</t>
  </si>
  <si>
    <t xml:space="preserve">Se continuo con el desarrollo de las actividades de la funcionaria Liliana Corredor ,  desarrollando  las siguientes actividades:
Georeferenciacion de 120 hectareas para el establecimiento de practicas amigables con el medio ambiente en los municipios del proyecto.  establecimiento de 160 hectareas.
Se realizo seguimiento a 20 hectareas establecidas el año anterior en el municipio de Duitama.
Se esta ejecutando  el contrato de administrador agropecuario Carlos Gomez Castillo quien atendera los municipios de Chivata, Siachoque, Sotaquira, Tuta, Toca, Paipa, Cerinza, Pesca, Firavitoba y Cuitiva; a la fecha lleva establecidas 60 hectareas.
Se esta organizando y desarrollando 2 escuelas ambientales rurales en los municipios de Aquitania y Firavitoba
</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</si>
</sst>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0.0%"/>
    <numFmt numFmtId="192" formatCode="0.000%"/>
    <numFmt numFmtId="193" formatCode="0.0000%"/>
    <numFmt numFmtId="194" formatCode="[$-240A]hh:mm:ss\ AM/PM"/>
    <numFmt numFmtId="195" formatCode="0.000"/>
    <numFmt numFmtId="196" formatCode="0.0"/>
    <numFmt numFmtId="197" formatCode="0.00000%"/>
    <numFmt numFmtId="198" formatCode="0.0000"/>
    <numFmt numFmtId="199" formatCode="0.00000"/>
    <numFmt numFmtId="200" formatCode="0.000000%"/>
    <numFmt numFmtId="201" formatCode="#."/>
    <numFmt numFmtId="202" formatCode="dd\-mm\-yyyy"/>
    <numFmt numFmtId="203" formatCode="#.##"/>
    <numFmt numFmtId="204" formatCode="_-* #,##0\ _P_t_s_-;\-* #,##0\ _P_t_s_-;_-* &quot;-&quot;??\ _P_t_s_-;_-@_-"/>
  </numFmts>
  <fonts count="42">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sz val="12"/>
      <color indexed="17"/>
      <name val="Calibri"/>
      <family val="2"/>
    </font>
    <font>
      <sz val="12"/>
      <color indexed="20"/>
      <name val="Calibri"/>
      <family val="2"/>
    </font>
    <font>
      <sz val="12"/>
      <color indexed="60"/>
      <name val="Calibri"/>
      <family val="2"/>
    </font>
    <font>
      <sz val="10"/>
      <color indexed="8"/>
      <name val="Arial"/>
      <family val="2"/>
    </font>
    <font>
      <b/>
      <sz val="10"/>
      <color indexed="8"/>
      <name val="Arial"/>
      <family val="2"/>
    </font>
    <font>
      <sz val="10"/>
      <color indexed="10"/>
      <name val="Arial"/>
      <family val="2"/>
    </font>
    <font>
      <sz val="12"/>
      <color rgb="FF006100"/>
      <name val="Calibri"/>
      <family val="2"/>
    </font>
    <font>
      <sz val="12"/>
      <color rgb="FF9C0006"/>
      <name val="Calibri"/>
      <family val="2"/>
    </font>
    <font>
      <sz val="12"/>
      <color rgb="FF9C6500"/>
      <name val="Calibri"/>
      <family val="2"/>
    </font>
    <font>
      <sz val="11"/>
      <color theme="1"/>
      <name val="Calibri"/>
      <family val="2"/>
    </font>
    <font>
      <sz val="10"/>
      <color theme="1"/>
      <name val="Arial"/>
      <family val="2"/>
    </font>
    <font>
      <b/>
      <sz val="10"/>
      <color theme="1"/>
      <name val="Arial"/>
      <family val="2"/>
    </font>
    <font>
      <sz val="10"/>
      <color rgb="FFFF0000"/>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medium"/>
      <right style="thin"/>
      <top style="medium"/>
      <bottom style="medium"/>
    </border>
    <border>
      <left/>
      <right style="thin"/>
      <top/>
      <bottom style="medium"/>
    </border>
    <border>
      <left style="thin"/>
      <right style="thin"/>
      <top/>
      <bottom style="medium"/>
    </border>
    <border>
      <left style="thin"/>
      <right style="thin"/>
      <top style="medium"/>
      <bottom style="medium"/>
    </border>
    <border>
      <left/>
      <right style="thin"/>
      <top style="thin"/>
      <bottom style="thin"/>
    </border>
    <border>
      <left style="thin"/>
      <right/>
      <top style="thin"/>
      <bottom style="thin"/>
    </border>
    <border>
      <left style="thin"/>
      <right>
        <color indexed="63"/>
      </right>
      <top/>
      <bottom style="medium"/>
    </border>
    <border>
      <left/>
      <right/>
      <top style="thin"/>
      <bottom style="thin"/>
    </border>
    <border>
      <left style="medium"/>
      <right style="medium"/>
      <top style="medium"/>
      <bottom style="medium"/>
    </border>
    <border>
      <left style="thin"/>
      <right style="thin"/>
      <top/>
      <bottom style="thin"/>
    </border>
    <border>
      <left style="thin"/>
      <right style="thin"/>
      <top/>
      <bottom/>
    </border>
    <border>
      <left style="medium"/>
      <right>
        <color indexed="63"/>
      </right>
      <top style="medium"/>
      <bottom>
        <color indexed="63"/>
      </bottom>
    </border>
    <border>
      <left>
        <color indexed="63"/>
      </left>
      <right>
        <color indexed="63"/>
      </right>
      <top style="medium"/>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thin"/>
      <bottom/>
    </border>
    <border>
      <left style="medium"/>
      <right/>
      <top/>
      <bottom/>
    </border>
    <border>
      <left style="medium"/>
      <right/>
      <top/>
      <bottom style="medium"/>
    </border>
    <border>
      <left style="medium"/>
      <right/>
      <top style="medium"/>
      <bottom style="thin"/>
    </border>
    <border>
      <left/>
      <right/>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 fillId="4"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35" fillId="2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6"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4" borderId="0" applyNumberFormat="0" applyBorder="0" applyAlignment="0" applyProtection="0"/>
    <xf numFmtId="0" fontId="36" fillId="25" borderId="0" applyNumberFormat="0" applyBorder="0" applyAlignment="0" applyProtection="0"/>
    <xf numFmtId="0" fontId="0" fillId="0" borderId="0">
      <alignment/>
      <protection/>
    </xf>
    <xf numFmtId="0" fontId="0" fillId="26"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7" fillId="0" borderId="0" applyFont="0" applyFill="0" applyBorder="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1">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2" applyNumberFormat="1" applyFont="1" applyBorder="1" applyAlignment="1" applyProtection="1">
      <alignment vertical="center"/>
      <protection locked="0"/>
    </xf>
    <xf numFmtId="49" fontId="20" fillId="0" borderId="0" xfId="52" applyNumberFormat="1" applyFont="1" applyFill="1" applyBorder="1" applyAlignment="1" applyProtection="1">
      <alignment horizontal="center" vertical="center"/>
      <protection locked="0"/>
    </xf>
    <xf numFmtId="49" fontId="0" fillId="0" borderId="10" xfId="52" applyNumberFormat="1" applyFont="1" applyBorder="1" applyAlignment="1" applyProtection="1">
      <alignment horizontal="center" vertical="center" wrapText="1"/>
      <protection locked="0"/>
    </xf>
    <xf numFmtId="49" fontId="0" fillId="0" borderId="10" xfId="52" applyNumberFormat="1" applyFont="1" applyBorder="1" applyAlignment="1" applyProtection="1">
      <alignment horizontal="justify" vertical="top" wrapText="1"/>
      <protection locked="0"/>
    </xf>
    <xf numFmtId="0" fontId="0" fillId="0" borderId="0" xfId="0" applyAlignment="1" applyProtection="1">
      <alignment horizontal="left" vertical="center"/>
      <protection locked="0"/>
    </xf>
    <xf numFmtId="49" fontId="0" fillId="0" borderId="0" xfId="52"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8"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7"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7" borderId="14" xfId="0" applyFont="1" applyFill="1" applyBorder="1" applyAlignment="1" applyProtection="1">
      <alignment horizontal="center" vertical="center"/>
      <protection/>
    </xf>
    <xf numFmtId="0" fontId="19" fillId="17" borderId="15" xfId="0" applyFont="1" applyFill="1" applyBorder="1" applyAlignment="1" applyProtection="1">
      <alignment horizontal="center" vertical="center"/>
      <protection/>
    </xf>
    <xf numFmtId="187" fontId="19" fillId="0" borderId="16" xfId="0" applyNumberFormat="1" applyFont="1" applyFill="1" applyBorder="1" applyAlignment="1" applyProtection="1">
      <alignment horizontal="left" vertical="center"/>
      <protection/>
    </xf>
    <xf numFmtId="187" fontId="19" fillId="0" borderId="17" xfId="53"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8"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0" xfId="52"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187" fontId="0" fillId="0" borderId="10" xfId="53" applyNumberFormat="1" applyFont="1" applyFill="1" applyBorder="1" applyAlignment="1">
      <alignment horizontal="right" vertical="center" wrapText="1"/>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7"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19"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52" applyNumberFormat="1" applyFont="1" applyBorder="1" applyAlignment="1" applyProtection="1">
      <alignment horizontal="center" vertical="center" wrapText="1"/>
      <protection/>
    </xf>
    <xf numFmtId="9" fontId="19" fillId="0" borderId="10" xfId="60" applyFont="1" applyBorder="1" applyAlignment="1" applyProtection="1">
      <alignment horizontal="center" vertical="center"/>
      <protection locked="0"/>
    </xf>
    <xf numFmtId="9" fontId="0" fillId="0" borderId="20" xfId="53" applyNumberFormat="1" applyFont="1" applyFill="1" applyBorder="1" applyAlignment="1" applyProtection="1">
      <alignment horizontal="center" vertical="center" wrapText="1"/>
      <protection/>
    </xf>
    <xf numFmtId="9" fontId="19" fillId="0" borderId="10" xfId="60" applyFont="1" applyBorder="1" applyAlignment="1" applyProtection="1">
      <alignment horizontal="center" vertical="center"/>
      <protection/>
    </xf>
    <xf numFmtId="14" fontId="0" fillId="0" borderId="10" xfId="0" applyNumberFormat="1" applyFont="1" applyBorder="1" applyAlignment="1" applyProtection="1">
      <alignment horizontal="center" vertical="center"/>
      <protection/>
    </xf>
    <xf numFmtId="14" fontId="0" fillId="0" borderId="19" xfId="0" applyNumberFormat="1" applyFont="1" applyBorder="1" applyAlignment="1" applyProtection="1">
      <alignment vertical="top" wrapText="1"/>
      <protection/>
    </xf>
    <xf numFmtId="14" fontId="0" fillId="0" borderId="21"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3" fontId="19" fillId="27" borderId="0" xfId="0" applyNumberFormat="1" applyFont="1" applyFill="1" applyBorder="1" applyAlignment="1" applyProtection="1">
      <alignment horizontal="right" vertical="center"/>
      <protection/>
    </xf>
    <xf numFmtId="10" fontId="0" fillId="0" borderId="22" xfId="52" applyNumberFormat="1" applyFont="1" applyFill="1" applyBorder="1" applyAlignment="1" applyProtection="1">
      <alignment horizontal="center" vertical="center"/>
      <protection/>
    </xf>
    <xf numFmtId="0" fontId="0" fillId="0" borderId="10" xfId="0" applyNumberFormat="1" applyFont="1" applyBorder="1" applyAlignment="1" applyProtection="1">
      <alignment horizontal="center" vertical="center" wrapText="1"/>
      <protection locked="0"/>
    </xf>
    <xf numFmtId="3" fontId="21" fillId="0" borderId="0" xfId="0" applyNumberFormat="1" applyFont="1" applyBorder="1" applyAlignment="1" applyProtection="1">
      <alignment vertical="center"/>
      <protection locked="0"/>
    </xf>
    <xf numFmtId="187" fontId="0" fillId="0" borderId="0" xfId="0" applyNumberFormat="1" applyAlignment="1" applyProtection="1">
      <alignment vertical="center"/>
      <protection/>
    </xf>
    <xf numFmtId="0" fontId="0" fillId="0" borderId="10" xfId="0" applyFont="1" applyBorder="1" applyAlignment="1" applyProtection="1">
      <alignment horizontal="center" vertical="center"/>
      <protection/>
    </xf>
    <xf numFmtId="0" fontId="0" fillId="0" borderId="10" xfId="0" applyFont="1" applyBorder="1" applyAlignment="1">
      <alignment vertical="center" wrapText="1"/>
    </xf>
    <xf numFmtId="9" fontId="0" fillId="0" borderId="10" xfId="0" applyNumberFormat="1" applyFont="1" applyFill="1" applyBorder="1" applyAlignment="1" applyProtection="1">
      <alignment horizontal="center" vertical="center" wrapText="1"/>
      <protection/>
    </xf>
    <xf numFmtId="10" fontId="0" fillId="0" borderId="13" xfId="60" applyNumberFormat="1" applyFont="1" applyBorder="1" applyAlignment="1" applyProtection="1">
      <alignment horizontal="center" vertical="center" wrapText="1"/>
      <protection locked="0"/>
    </xf>
    <xf numFmtId="10" fontId="0" fillId="0" borderId="13" xfId="0" applyNumberFormat="1" applyFont="1" applyFill="1" applyBorder="1" applyAlignment="1" applyProtection="1">
      <alignment horizontal="center" vertical="center" wrapText="1"/>
      <protection locked="0"/>
    </xf>
    <xf numFmtId="9" fontId="0" fillId="0" borderId="10" xfId="60" applyNumberFormat="1" applyFont="1" applyBorder="1" applyAlignment="1" applyProtection="1">
      <alignment horizontal="center" vertical="center" wrapText="1"/>
      <protection locked="0"/>
    </xf>
    <xf numFmtId="187" fontId="21" fillId="0" borderId="0" xfId="0" applyNumberFormat="1" applyFont="1" applyBorder="1" applyAlignment="1" applyProtection="1">
      <alignment vertical="center"/>
      <protection locked="0"/>
    </xf>
    <xf numFmtId="3" fontId="27" fillId="0" borderId="10" xfId="51" applyNumberFormat="1" applyFont="1" applyFill="1" applyBorder="1" applyAlignment="1">
      <alignment vertical="center" wrapText="1"/>
    </xf>
    <xf numFmtId="0" fontId="38" fillId="0" borderId="23" xfId="0" applyFont="1" applyBorder="1" applyAlignment="1">
      <alignment horizontal="center" vertical="center" wrapText="1"/>
    </xf>
    <xf numFmtId="49" fontId="0" fillId="0" borderId="10" xfId="52" applyNumberFormat="1" applyFont="1" applyBorder="1" applyAlignment="1" applyProtection="1">
      <alignment vertical="center"/>
      <protection locked="0"/>
    </xf>
    <xf numFmtId="49" fontId="19" fillId="0" borderId="10" xfId="52" applyNumberFormat="1" applyFont="1" applyBorder="1" applyAlignment="1" applyProtection="1">
      <alignment horizontal="center" vertical="center" wrapText="1"/>
      <protection/>
    </xf>
    <xf numFmtId="49" fontId="23" fillId="0" borderId="10" xfId="52"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49" fontId="23" fillId="0" borderId="24" xfId="52" applyNumberFormat="1" applyFont="1" applyBorder="1" applyAlignment="1" applyProtection="1">
      <alignment horizontal="center" vertical="center" wrapText="1"/>
      <protection locked="0"/>
    </xf>
    <xf numFmtId="49" fontId="19" fillId="0" borderId="24" xfId="52" applyNumberFormat="1" applyFont="1" applyBorder="1" applyAlignment="1" applyProtection="1">
      <alignment horizontal="center" vertical="center" wrapText="1"/>
      <protection locked="0"/>
    </xf>
    <xf numFmtId="0" fontId="0" fillId="0" borderId="10" xfId="52" applyNumberFormat="1" applyFont="1" applyFill="1" applyBorder="1" applyAlignment="1" applyProtection="1">
      <alignment horizontal="center" vertical="center"/>
      <protection locked="0"/>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18" xfId="0" applyFont="1" applyBorder="1" applyAlignment="1">
      <alignment horizontal="center" vertical="center"/>
    </xf>
    <xf numFmtId="0" fontId="21" fillId="0" borderId="10" xfId="0" applyFont="1" applyBorder="1" applyAlignment="1">
      <alignment horizontal="center" vertical="center"/>
    </xf>
    <xf numFmtId="0" fontId="0" fillId="0" borderId="19" xfId="0" applyBorder="1" applyAlignment="1" applyProtection="1">
      <alignment horizontal="left" vertical="center"/>
      <protection/>
    </xf>
    <xf numFmtId="0" fontId="0" fillId="0" borderId="18" xfId="0" applyBorder="1" applyAlignment="1" applyProtection="1">
      <alignment horizontal="left" vertical="center"/>
      <protection/>
    </xf>
    <xf numFmtId="3" fontId="0" fillId="0" borderId="19" xfId="0" applyNumberFormat="1" applyFont="1" applyFill="1" applyBorder="1" applyAlignment="1" applyProtection="1">
      <alignment horizontal="justify" vertical="center" wrapText="1"/>
      <protection/>
    </xf>
    <xf numFmtId="3" fontId="0" fillId="0" borderId="18" xfId="0" applyNumberFormat="1" applyFont="1" applyFill="1" applyBorder="1" applyAlignment="1" applyProtection="1">
      <alignment horizontal="justify" vertical="center" wrapText="1"/>
      <protection/>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1" fontId="19" fillId="0" borderId="25" xfId="52" applyNumberFormat="1" applyFont="1" applyBorder="1" applyAlignment="1" applyProtection="1">
      <alignment horizontal="right" vertical="center"/>
      <protection/>
    </xf>
    <xf numFmtId="1" fontId="19" fillId="0" borderId="26" xfId="52"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0" fillId="0" borderId="10" xfId="0" applyFont="1" applyBorder="1" applyAlignment="1" applyProtection="1">
      <alignment horizontal="center" vertical="center" wrapText="1"/>
      <protection/>
    </xf>
    <xf numFmtId="0" fontId="0" fillId="0" borderId="27"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0" fillId="0" borderId="34" xfId="0" applyFont="1" applyFill="1" applyBorder="1" applyAlignment="1" applyProtection="1">
      <alignment horizontal="justify" vertical="center" wrapText="1"/>
      <protection/>
    </xf>
    <xf numFmtId="0" fontId="24" fillId="0" borderId="13" xfId="0" applyFont="1" applyFill="1" applyBorder="1" applyAlignment="1" applyProtection="1">
      <alignment horizontal="center" vertical="center" wrapText="1"/>
      <protection/>
    </xf>
    <xf numFmtId="0" fontId="24" fillId="0" borderId="24"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19" fillId="17" borderId="35" xfId="0" applyFont="1" applyFill="1" applyBorder="1" applyAlignment="1" applyProtection="1">
      <alignment horizontal="left" vertical="center" wrapText="1"/>
      <protection/>
    </xf>
    <xf numFmtId="0" fontId="19" fillId="17" borderId="28" xfId="0" applyFont="1" applyFill="1" applyBorder="1" applyAlignment="1" applyProtection="1">
      <alignment horizontal="left" vertical="center" wrapText="1"/>
      <protection/>
    </xf>
    <xf numFmtId="0" fontId="19" fillId="17" borderId="29" xfId="0" applyFont="1" applyFill="1" applyBorder="1" applyAlignment="1" applyProtection="1">
      <alignment horizontal="left" vertical="center" wrapText="1"/>
      <protection/>
    </xf>
    <xf numFmtId="0" fontId="19" fillId="17" borderId="36" xfId="0" applyFont="1" applyFill="1" applyBorder="1" applyAlignment="1" applyProtection="1">
      <alignment horizontal="left" vertical="center" wrapText="1"/>
      <protection/>
    </xf>
    <xf numFmtId="0" fontId="19" fillId="17" borderId="0" xfId="0" applyFont="1" applyFill="1" applyBorder="1" applyAlignment="1" applyProtection="1">
      <alignment horizontal="left" vertical="center" wrapText="1"/>
      <protection/>
    </xf>
    <xf numFmtId="0" fontId="19" fillId="17" borderId="31" xfId="0" applyFont="1" applyFill="1" applyBorder="1" applyAlignment="1" applyProtection="1">
      <alignment horizontal="left" vertical="center" wrapText="1"/>
      <protection/>
    </xf>
    <xf numFmtId="0" fontId="19" fillId="17" borderId="37" xfId="0" applyFont="1" applyFill="1" applyBorder="1" applyAlignment="1" applyProtection="1">
      <alignment horizontal="left" vertical="center" wrapText="1"/>
      <protection/>
    </xf>
    <xf numFmtId="0" fontId="19" fillId="17" borderId="11" xfId="0" applyFont="1" applyFill="1" applyBorder="1" applyAlignment="1" applyProtection="1">
      <alignment horizontal="left" vertical="center" wrapText="1"/>
      <protection/>
    </xf>
    <xf numFmtId="0" fontId="19" fillId="17" borderId="15" xfId="0" applyFont="1" applyFill="1" applyBorder="1" applyAlignment="1" applyProtection="1">
      <alignment horizontal="left" vertical="center" wrapText="1"/>
      <protection/>
    </xf>
    <xf numFmtId="49" fontId="20" fillId="0" borderId="0" xfId="52" applyNumberFormat="1"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8" borderId="10"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19" fillId="17" borderId="38" xfId="0" applyFont="1" applyFill="1" applyBorder="1" applyAlignment="1" applyProtection="1">
      <alignment horizontal="left" vertical="center" wrapText="1"/>
      <protection/>
    </xf>
    <xf numFmtId="0" fontId="19" fillId="17" borderId="39" xfId="0" applyFont="1" applyFill="1" applyBorder="1" applyAlignment="1" applyProtection="1">
      <alignment horizontal="left" vertical="center" wrapText="1"/>
      <protection/>
    </xf>
    <xf numFmtId="0" fontId="22" fillId="0" borderId="19"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1" fontId="0" fillId="0" borderId="27"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49" fontId="19" fillId="0" borderId="10" xfId="52" applyNumberFormat="1" applyFont="1" applyBorder="1" applyAlignment="1" applyProtection="1">
      <alignment horizontal="center" vertical="center" wrapText="1"/>
      <protection locked="0"/>
    </xf>
    <xf numFmtId="0" fontId="39" fillId="0" borderId="10" xfId="0" applyFont="1" applyBorder="1" applyAlignment="1" applyProtection="1">
      <alignment horizontal="center" vertical="center" wrapText="1"/>
      <protection/>
    </xf>
    <xf numFmtId="0" fontId="19" fillId="0" borderId="27"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32"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1" fontId="0" fillId="0" borderId="32"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1" fontId="0" fillId="0" borderId="34" xfId="0" applyNumberFormat="1" applyFont="1" applyFill="1" applyBorder="1" applyAlignment="1" applyProtection="1">
      <alignment horizontal="justify" vertical="center" wrapText="1"/>
      <protection/>
    </xf>
    <xf numFmtId="49" fontId="0" fillId="0" borderId="0" xfId="52" applyNumberFormat="1" applyFont="1" applyFill="1" applyBorder="1" applyAlignment="1" applyProtection="1">
      <alignment horizontal="center" vertical="center"/>
      <protection locked="0"/>
    </xf>
    <xf numFmtId="14" fontId="21" fillId="0" borderId="19" xfId="0" applyNumberFormat="1"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49" fontId="40" fillId="0" borderId="0" xfId="52"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8" fillId="0" borderId="10" xfId="0" applyFont="1" applyBorder="1" applyAlignment="1">
      <alignment horizontal="center" vertical="center"/>
    </xf>
    <xf numFmtId="191" fontId="0" fillId="0" borderId="13" xfId="60" applyNumberFormat="1" applyFont="1" applyBorder="1" applyAlignment="1" applyProtection="1">
      <alignment horizontal="center" vertical="center" wrapText="1"/>
      <protection locked="0"/>
    </xf>
    <xf numFmtId="191" fontId="0" fillId="0" borderId="23" xfId="60" applyNumberFormat="1" applyFont="1" applyBorder="1" applyAlignment="1" applyProtection="1">
      <alignment horizontal="center" vertical="center" wrapText="1"/>
      <protection locked="0"/>
    </xf>
    <xf numFmtId="0" fontId="39" fillId="0" borderId="10" xfId="52" applyNumberFormat="1" applyFont="1" applyBorder="1" applyAlignment="1" applyProtection="1">
      <alignment horizontal="center" vertical="center" wrapText="1"/>
      <protection/>
    </xf>
    <xf numFmtId="0" fontId="19" fillId="0" borderId="13" xfId="0" applyFont="1" applyBorder="1" applyAlignment="1" applyProtection="1">
      <alignment horizontal="center" vertical="center" wrapText="1"/>
      <protection/>
    </xf>
    <xf numFmtId="0" fontId="19" fillId="0" borderId="24"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2"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Incorrecto 2" xfId="48"/>
    <cellStyle name="Comma" xfId="49"/>
    <cellStyle name="Comma [0]" xfId="50"/>
    <cellStyle name="Millares 2" xfId="51"/>
    <cellStyle name="Millares_FORMATO POA" xfId="52"/>
    <cellStyle name="Millares_Libro2" xfId="53"/>
    <cellStyle name="Currency" xfId="54"/>
    <cellStyle name="Currency [0]" xfId="55"/>
    <cellStyle name="Neutral" xfId="56"/>
    <cellStyle name="Neutral 2" xfId="57"/>
    <cellStyle name="Normal 6" xfId="58"/>
    <cellStyle name="Notas" xfId="59"/>
    <cellStyle name="Percent" xfId="60"/>
    <cellStyle name="Porcentaje 2" xfId="61"/>
    <cellStyle name="Porcentual 4"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ncoproyectos1\COMPARTIDA\Users\cvelasquez\Download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ncoproyectos1\COMPARTIDA\Users\cvelasquez\Downloads\FEV-16%20Manejo%20y%20protecci&#243;n%20del%20suel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5.%20SECTORES%20PRODUCTIVOS%20Y%20NEGOCIOS%20VERDES\5.1MANEJO%20Y%20PROTECCION%20DEL%20SUELO\FEV-16%20Manejo%20y%20protecci&#243;n%20del%20suel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PROCESOS PRODUCTIVOS COMPETITIVOS Y SOSTENIBLES, PREVENCIÓN Y CONTROL DE LA CONTAMINACIÓN Y EL DETERIORO AMBIENTAL</v>
          </cell>
        </row>
        <row r="7">
          <cell r="D7" t="str">
            <v>Desarrollo de Procesos Productivos Sostenibles</v>
          </cell>
        </row>
        <row r="8">
          <cell r="D8" t="str">
            <v>Sectores Productivos y Negocios Verdes Sostenibles</v>
          </cell>
        </row>
        <row r="9">
          <cell r="D9" t="str">
            <v> Manejo y protección del suelo</v>
          </cell>
        </row>
        <row r="14">
          <cell r="B14" t="str">
            <v>Implementación de estrategias para recuperación del suelo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14">
          <cell r="J14" t="str">
            <v>(No. De hectareas implementadas con BPA/ No. De hectareas programadas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9"/>
  <sheetViews>
    <sheetView showGridLines="0" tabSelected="1" zoomScale="90" zoomScaleNormal="90" zoomScalePageLayoutView="0" workbookViewId="0" topLeftCell="R14">
      <selection activeCell="V28" sqref="V28"/>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11" hidden="1" customWidth="1"/>
    <col min="9" max="9" width="50.00390625" style="11"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2" customWidth="1"/>
    <col min="19" max="19" width="20.7109375" style="12" customWidth="1"/>
    <col min="20" max="20" width="20.8515625" style="1" customWidth="1"/>
    <col min="21" max="21" width="20.28125" style="1" customWidth="1"/>
    <col min="22" max="22" width="18.57421875" style="1" customWidth="1"/>
    <col min="23" max="23" width="20.8515625" style="1" customWidth="1"/>
    <col min="24" max="24" width="81.00390625" style="1" customWidth="1"/>
    <col min="25" max="25" width="69.7109375" style="1" customWidth="1"/>
    <col min="26" max="16384" width="11.421875" style="1" customWidth="1"/>
  </cols>
  <sheetData>
    <row r="1" spans="1:24" ht="60" customHeight="1">
      <c r="A1" s="124"/>
      <c r="B1" s="124"/>
      <c r="C1" s="124"/>
      <c r="D1" s="126" t="s">
        <v>18</v>
      </c>
      <c r="E1" s="126"/>
      <c r="F1" s="126"/>
      <c r="G1" s="126"/>
      <c r="H1" s="126"/>
      <c r="I1" s="126"/>
      <c r="J1" s="126"/>
      <c r="K1" s="126"/>
      <c r="L1" s="126"/>
      <c r="M1" s="126"/>
      <c r="N1" s="126"/>
      <c r="O1" s="126"/>
      <c r="P1" s="126"/>
      <c r="Q1" s="126"/>
      <c r="R1" s="126"/>
      <c r="S1" s="126"/>
      <c r="T1" s="126"/>
      <c r="U1" s="123" t="s">
        <v>45</v>
      </c>
      <c r="V1" s="123"/>
      <c r="W1" s="123"/>
      <c r="X1" s="123"/>
    </row>
    <row r="2" spans="1:24" ht="21.75" customHeight="1">
      <c r="A2" s="124"/>
      <c r="B2" s="124"/>
      <c r="C2" s="124"/>
      <c r="D2" s="126"/>
      <c r="E2" s="126"/>
      <c r="F2" s="126"/>
      <c r="G2" s="126"/>
      <c r="H2" s="126"/>
      <c r="I2" s="126"/>
      <c r="J2" s="126"/>
      <c r="K2" s="126"/>
      <c r="L2" s="126"/>
      <c r="M2" s="126"/>
      <c r="N2" s="126"/>
      <c r="O2" s="126"/>
      <c r="P2" s="126"/>
      <c r="Q2" s="126"/>
      <c r="R2" s="126"/>
      <c r="S2" s="126"/>
      <c r="T2" s="126"/>
      <c r="U2" s="124" t="s">
        <v>19</v>
      </c>
      <c r="V2" s="124"/>
      <c r="W2" s="124"/>
      <c r="X2" s="124"/>
    </row>
    <row r="3" spans="1:24" ht="19.5" customHeight="1">
      <c r="A3" s="124"/>
      <c r="B3" s="124"/>
      <c r="C3" s="124"/>
      <c r="D3" s="126" t="s">
        <v>20</v>
      </c>
      <c r="E3" s="126"/>
      <c r="F3" s="126"/>
      <c r="G3" s="126"/>
      <c r="H3" s="126"/>
      <c r="I3" s="126"/>
      <c r="J3" s="126"/>
      <c r="K3" s="126"/>
      <c r="L3" s="126"/>
      <c r="M3" s="126"/>
      <c r="N3" s="126"/>
      <c r="O3" s="126"/>
      <c r="P3" s="126"/>
      <c r="Q3" s="126"/>
      <c r="R3" s="126"/>
      <c r="S3" s="126"/>
      <c r="T3" s="126"/>
      <c r="U3" s="135" t="s">
        <v>22</v>
      </c>
      <c r="V3" s="136"/>
      <c r="W3" s="137"/>
      <c r="X3" s="2" t="s">
        <v>23</v>
      </c>
    </row>
    <row r="4" spans="1:24" ht="19.5" customHeight="1">
      <c r="A4" s="124"/>
      <c r="B4" s="124"/>
      <c r="C4" s="124"/>
      <c r="D4" s="126"/>
      <c r="E4" s="126"/>
      <c r="F4" s="126"/>
      <c r="G4" s="126"/>
      <c r="H4" s="126"/>
      <c r="I4" s="126"/>
      <c r="J4" s="126"/>
      <c r="K4" s="126"/>
      <c r="L4" s="126"/>
      <c r="M4" s="126"/>
      <c r="N4" s="126"/>
      <c r="O4" s="126"/>
      <c r="P4" s="126"/>
      <c r="Q4" s="126"/>
      <c r="R4" s="126"/>
      <c r="S4" s="126"/>
      <c r="T4" s="126"/>
      <c r="U4" s="135" t="s">
        <v>61</v>
      </c>
      <c r="V4" s="136"/>
      <c r="W4" s="137"/>
      <c r="X4" s="3">
        <v>43003</v>
      </c>
    </row>
    <row r="5" spans="1:24" ht="31.5" customHeight="1">
      <c r="A5" s="125" t="s">
        <v>21</v>
      </c>
      <c r="B5" s="125"/>
      <c r="C5" s="125"/>
      <c r="D5" s="125"/>
      <c r="E5" s="125"/>
      <c r="F5" s="125"/>
      <c r="G5" s="125"/>
      <c r="H5" s="125"/>
      <c r="I5" s="125"/>
      <c r="J5" s="125"/>
      <c r="K5" s="125"/>
      <c r="L5" s="125"/>
      <c r="M5" s="125"/>
      <c r="N5" s="125"/>
      <c r="O5" s="125"/>
      <c r="P5" s="125"/>
      <c r="Q5" s="125"/>
      <c r="R5" s="125"/>
      <c r="S5" s="125"/>
      <c r="T5" s="125"/>
      <c r="U5" s="125"/>
      <c r="V5" s="125"/>
      <c r="W5" s="125"/>
      <c r="X5" s="125"/>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6"/>
      <c r="L7" s="16"/>
      <c r="M7" s="16"/>
      <c r="N7" s="16"/>
      <c r="O7" s="4"/>
      <c r="P7" s="4"/>
      <c r="Q7" s="4"/>
      <c r="R7" s="4"/>
      <c r="S7" s="4"/>
      <c r="T7" s="4"/>
      <c r="U7" s="4"/>
      <c r="V7" s="4"/>
      <c r="W7" s="4"/>
      <c r="X7" s="4"/>
    </row>
    <row r="8" spans="11:23" ht="16.5" customHeight="1">
      <c r="K8" s="18"/>
      <c r="L8" s="18"/>
      <c r="M8" s="18"/>
      <c r="N8" s="18"/>
      <c r="O8" s="5"/>
      <c r="P8" s="5"/>
      <c r="Q8" s="5"/>
      <c r="R8" s="5"/>
      <c r="S8" s="5"/>
      <c r="T8" s="5"/>
      <c r="U8" s="5"/>
      <c r="V8" s="5"/>
      <c r="W8" s="5"/>
    </row>
    <row r="9" spans="11:23" ht="13.5" customHeight="1">
      <c r="K9" s="18"/>
      <c r="L9" s="18"/>
      <c r="M9" s="18"/>
      <c r="N9" s="18"/>
      <c r="O9" s="5"/>
      <c r="P9" s="5"/>
      <c r="Q9" s="5"/>
      <c r="R9" s="5"/>
      <c r="S9" s="5"/>
      <c r="T9" s="5"/>
      <c r="U9" s="5"/>
      <c r="V9" s="5"/>
      <c r="W9" s="5"/>
    </row>
    <row r="10" spans="1:23" ht="9" customHeight="1" thickBot="1">
      <c r="A10" s="20"/>
      <c r="B10" s="21"/>
      <c r="C10" s="21"/>
      <c r="D10" s="23"/>
      <c r="E10" s="23"/>
      <c r="F10" s="23"/>
      <c r="G10" s="23"/>
      <c r="H10" s="22"/>
      <c r="I10" s="22"/>
      <c r="J10" s="23"/>
      <c r="K10" s="23"/>
      <c r="L10" s="23"/>
      <c r="M10" s="23"/>
      <c r="N10" s="23"/>
      <c r="O10" s="7"/>
      <c r="P10" s="7"/>
      <c r="Q10" s="7"/>
      <c r="R10" s="7"/>
      <c r="S10" s="7"/>
      <c r="T10" s="6"/>
      <c r="U10" s="6"/>
      <c r="V10" s="6"/>
      <c r="W10" s="6"/>
    </row>
    <row r="11" spans="1:24" ht="36" customHeight="1">
      <c r="A11" s="133" t="s">
        <v>5</v>
      </c>
      <c r="B11" s="134"/>
      <c r="C11" s="134"/>
      <c r="D11" s="138" t="str">
        <f>'[2]POA H.A.'!$D$6</f>
        <v>PROCESOS PRODUCTIVOS COMPETITIVOS Y SOSTENIBLES, PREVENCIÓN Y CONTROL DE LA CONTAMINACIÓN Y EL DETERIORO AMBIENTAL</v>
      </c>
      <c r="E11" s="138"/>
      <c r="F11" s="138"/>
      <c r="G11" s="138"/>
      <c r="H11" s="138"/>
      <c r="I11" s="138"/>
      <c r="J11" s="24" t="s">
        <v>2</v>
      </c>
      <c r="K11" s="24" t="s">
        <v>3</v>
      </c>
      <c r="L11" s="47"/>
      <c r="M11" s="127" t="s">
        <v>24</v>
      </c>
      <c r="N11" s="128"/>
      <c r="O11" s="139" t="s">
        <v>46</v>
      </c>
      <c r="P11" s="139"/>
      <c r="Q11" s="139"/>
      <c r="R11" s="139"/>
      <c r="S11" s="110" t="s">
        <v>49</v>
      </c>
      <c r="T11" s="110">
        <v>2018</v>
      </c>
      <c r="U11" s="49"/>
      <c r="V11" s="49"/>
      <c r="W11" s="49"/>
      <c r="X11" s="49"/>
    </row>
    <row r="12" spans="1:24" ht="22.5" customHeight="1">
      <c r="A12" s="113" t="s">
        <v>29</v>
      </c>
      <c r="B12" s="114"/>
      <c r="C12" s="115"/>
      <c r="D12" s="101" t="str">
        <f>'[2]POA H.A.'!$D$7</f>
        <v>Desarrollo de Procesos Productivos Sostenibles</v>
      </c>
      <c r="E12" s="102"/>
      <c r="F12" s="102"/>
      <c r="G12" s="102"/>
      <c r="H12" s="102"/>
      <c r="I12" s="103"/>
      <c r="J12" s="25" t="s">
        <v>4</v>
      </c>
      <c r="K12" s="26">
        <v>50000000</v>
      </c>
      <c r="L12" s="27"/>
      <c r="M12" s="129"/>
      <c r="N12" s="130"/>
      <c r="O12" s="17" t="s">
        <v>66</v>
      </c>
      <c r="P12" s="17" t="s">
        <v>59</v>
      </c>
      <c r="Q12" s="17" t="s">
        <v>60</v>
      </c>
      <c r="R12" s="17" t="s">
        <v>0</v>
      </c>
      <c r="S12" s="111"/>
      <c r="T12" s="111"/>
      <c r="U12" s="8"/>
      <c r="V12" s="8"/>
      <c r="W12" s="8"/>
      <c r="X12" s="8"/>
    </row>
    <row r="13" spans="1:24" ht="23.25" customHeight="1">
      <c r="A13" s="116"/>
      <c r="B13" s="117"/>
      <c r="C13" s="118"/>
      <c r="D13" s="104"/>
      <c r="E13" s="105"/>
      <c r="F13" s="105"/>
      <c r="G13" s="105"/>
      <c r="H13" s="105"/>
      <c r="I13" s="106"/>
      <c r="J13" s="28" t="s">
        <v>6</v>
      </c>
      <c r="K13" s="30" t="s">
        <v>7</v>
      </c>
      <c r="L13" s="27"/>
      <c r="M13" s="131"/>
      <c r="N13" s="132"/>
      <c r="O13" s="79"/>
      <c r="P13" s="19" t="s">
        <v>50</v>
      </c>
      <c r="Q13" s="19"/>
      <c r="R13" s="19"/>
      <c r="S13" s="112"/>
      <c r="T13" s="112"/>
      <c r="U13" s="8"/>
      <c r="V13" s="8"/>
      <c r="W13" s="8"/>
      <c r="X13" s="8"/>
    </row>
    <row r="14" spans="1:24" ht="15.75" customHeight="1" thickBot="1">
      <c r="A14" s="119"/>
      <c r="B14" s="120"/>
      <c r="C14" s="121"/>
      <c r="D14" s="107"/>
      <c r="E14" s="108"/>
      <c r="F14" s="108"/>
      <c r="G14" s="108"/>
      <c r="H14" s="108"/>
      <c r="I14" s="109"/>
      <c r="J14" s="28" t="s">
        <v>8</v>
      </c>
      <c r="K14" s="30" t="s">
        <v>7</v>
      </c>
      <c r="L14" s="31"/>
      <c r="M14" s="29"/>
      <c r="N14" s="32"/>
      <c r="O14" s="122"/>
      <c r="P14" s="122"/>
      <c r="Q14" s="122"/>
      <c r="R14" s="122"/>
      <c r="S14" s="122"/>
      <c r="T14" s="122"/>
      <c r="U14" s="122"/>
      <c r="V14" s="122"/>
      <c r="W14" s="122"/>
      <c r="X14" s="122"/>
    </row>
    <row r="15" spans="1:24" ht="15.75" customHeight="1">
      <c r="A15" s="113" t="s">
        <v>51</v>
      </c>
      <c r="B15" s="114"/>
      <c r="C15" s="115"/>
      <c r="D15" s="101" t="str">
        <f>'[2]POA H.A.'!$D$8</f>
        <v>Sectores Productivos y Negocios Verdes Sostenibles</v>
      </c>
      <c r="E15" s="102"/>
      <c r="F15" s="102"/>
      <c r="G15" s="102"/>
      <c r="H15" s="102"/>
      <c r="I15" s="103"/>
      <c r="J15" s="28" t="s">
        <v>9</v>
      </c>
      <c r="K15" s="30" t="s">
        <v>7</v>
      </c>
      <c r="L15" s="31"/>
      <c r="M15" s="29"/>
      <c r="N15" s="32"/>
      <c r="O15" s="8"/>
      <c r="P15" s="8"/>
      <c r="Q15" s="8"/>
      <c r="R15" s="8"/>
      <c r="S15" s="8"/>
      <c r="T15" s="8"/>
      <c r="U15" s="8"/>
      <c r="V15" s="8"/>
      <c r="W15" s="8"/>
      <c r="X15" s="8"/>
    </row>
    <row r="16" spans="1:24" ht="15.75" customHeight="1">
      <c r="A16" s="116"/>
      <c r="B16" s="117"/>
      <c r="C16" s="118"/>
      <c r="D16" s="104"/>
      <c r="E16" s="105"/>
      <c r="F16" s="105"/>
      <c r="G16" s="105"/>
      <c r="H16" s="105"/>
      <c r="I16" s="106"/>
      <c r="J16" s="28" t="s">
        <v>10</v>
      </c>
      <c r="K16" s="30" t="s">
        <v>7</v>
      </c>
      <c r="L16" s="31"/>
      <c r="M16" s="29"/>
      <c r="N16" s="32"/>
      <c r="O16" s="8"/>
      <c r="P16" s="8"/>
      <c r="Q16" s="8"/>
      <c r="R16" s="8"/>
      <c r="S16" s="8"/>
      <c r="T16" s="8"/>
      <c r="U16" s="8"/>
      <c r="V16" s="8"/>
      <c r="W16" s="8"/>
      <c r="X16" s="8"/>
    </row>
    <row r="17" spans="1:24" ht="15.75" customHeight="1" thickBot="1">
      <c r="A17" s="119"/>
      <c r="B17" s="120"/>
      <c r="C17" s="121"/>
      <c r="D17" s="107"/>
      <c r="E17" s="108"/>
      <c r="F17" s="108"/>
      <c r="G17" s="108"/>
      <c r="H17" s="108"/>
      <c r="I17" s="109"/>
      <c r="J17" s="28" t="s">
        <v>31</v>
      </c>
      <c r="K17" s="30" t="s">
        <v>7</v>
      </c>
      <c r="L17" s="31"/>
      <c r="M17" s="29"/>
      <c r="N17" s="32"/>
      <c r="O17" s="8"/>
      <c r="P17" s="8"/>
      <c r="Q17" s="8"/>
      <c r="R17" s="8"/>
      <c r="S17" s="8"/>
      <c r="T17" s="8"/>
      <c r="U17" s="8"/>
      <c r="V17" s="8"/>
      <c r="W17" s="8"/>
      <c r="X17" s="8"/>
    </row>
    <row r="18" spans="1:24" ht="15.75" customHeight="1">
      <c r="A18" s="113" t="s">
        <v>52</v>
      </c>
      <c r="B18" s="114"/>
      <c r="C18" s="115"/>
      <c r="D18" s="140" t="str">
        <f>'[2]POA H.A.'!$D$9</f>
        <v> Manejo y protección del suelo</v>
      </c>
      <c r="E18" s="141"/>
      <c r="F18" s="141"/>
      <c r="G18" s="141"/>
      <c r="H18" s="141"/>
      <c r="I18" s="142"/>
      <c r="J18" s="28" t="s">
        <v>32</v>
      </c>
      <c r="K18" s="30" t="s">
        <v>7</v>
      </c>
      <c r="L18" s="31"/>
      <c r="M18" s="29"/>
      <c r="N18" s="32"/>
      <c r="O18" s="8"/>
      <c r="P18" s="8"/>
      <c r="Q18" s="8"/>
      <c r="R18" s="8"/>
      <c r="S18" s="8"/>
      <c r="T18" s="8"/>
      <c r="U18" s="8"/>
      <c r="V18" s="8"/>
      <c r="W18" s="8"/>
      <c r="X18" s="8"/>
    </row>
    <row r="19" spans="1:24" ht="15.75" customHeight="1">
      <c r="A19" s="116"/>
      <c r="B19" s="117"/>
      <c r="C19" s="118"/>
      <c r="D19" s="143"/>
      <c r="E19" s="144"/>
      <c r="F19" s="144"/>
      <c r="G19" s="144"/>
      <c r="H19" s="144"/>
      <c r="I19" s="145"/>
      <c r="J19" s="28" t="s">
        <v>33</v>
      </c>
      <c r="K19" s="30" t="s">
        <v>7</v>
      </c>
      <c r="L19" s="31"/>
      <c r="M19" s="29"/>
      <c r="N19" s="32"/>
      <c r="O19" s="8"/>
      <c r="P19" s="8"/>
      <c r="Q19" s="8"/>
      <c r="R19" s="8"/>
      <c r="S19" s="8"/>
      <c r="T19" s="8"/>
      <c r="U19" s="8"/>
      <c r="V19" s="8"/>
      <c r="W19" s="8"/>
      <c r="X19" s="8"/>
    </row>
    <row r="20" spans="1:24" ht="15.75" customHeight="1" thickBot="1">
      <c r="A20" s="119"/>
      <c r="B20" s="120"/>
      <c r="C20" s="121"/>
      <c r="D20" s="153"/>
      <c r="E20" s="154"/>
      <c r="F20" s="154"/>
      <c r="G20" s="154"/>
      <c r="H20" s="154"/>
      <c r="I20" s="155"/>
      <c r="J20" s="28" t="s">
        <v>34</v>
      </c>
      <c r="K20" s="30" t="s">
        <v>7</v>
      </c>
      <c r="L20" s="31"/>
      <c r="M20" s="29"/>
      <c r="N20" s="32"/>
      <c r="O20" s="8"/>
      <c r="P20" s="8"/>
      <c r="Q20" s="8"/>
      <c r="R20" s="8"/>
      <c r="S20" s="8"/>
      <c r="T20" s="8"/>
      <c r="U20" s="8"/>
      <c r="V20" s="8"/>
      <c r="W20" s="8"/>
      <c r="X20" s="8"/>
    </row>
    <row r="21" spans="1:24" ht="15.75" customHeight="1">
      <c r="A21" s="113" t="s">
        <v>30</v>
      </c>
      <c r="B21" s="114"/>
      <c r="C21" s="115"/>
      <c r="D21" s="140" t="s">
        <v>62</v>
      </c>
      <c r="E21" s="141"/>
      <c r="F21" s="141"/>
      <c r="G21" s="141"/>
      <c r="H21" s="141"/>
      <c r="I21" s="142"/>
      <c r="J21" s="28" t="s">
        <v>35</v>
      </c>
      <c r="K21" s="30" t="s">
        <v>7</v>
      </c>
      <c r="L21" s="31"/>
      <c r="M21" s="29"/>
      <c r="N21" s="32"/>
      <c r="O21" s="8"/>
      <c r="P21" s="8"/>
      <c r="Q21" s="8"/>
      <c r="R21" s="8"/>
      <c r="S21" s="8"/>
      <c r="T21" s="8"/>
      <c r="U21" s="8"/>
      <c r="V21" s="8"/>
      <c r="W21" s="8"/>
      <c r="X21" s="8"/>
    </row>
    <row r="22" spans="1:25" ht="15.75" customHeight="1">
      <c r="A22" s="116"/>
      <c r="B22" s="117"/>
      <c r="C22" s="118"/>
      <c r="D22" s="143"/>
      <c r="E22" s="144"/>
      <c r="F22" s="144"/>
      <c r="G22" s="144"/>
      <c r="H22" s="144"/>
      <c r="I22" s="145"/>
      <c r="J22" s="28" t="s">
        <v>36</v>
      </c>
      <c r="K22" s="51" t="s">
        <v>7</v>
      </c>
      <c r="L22" s="31"/>
      <c r="M22" s="29"/>
      <c r="N22" s="32"/>
      <c r="O22" s="8"/>
      <c r="P22" s="8"/>
      <c r="Q22" s="8"/>
      <c r="R22" s="8"/>
      <c r="S22" s="8"/>
      <c r="T22" s="8"/>
      <c r="U22" s="8"/>
      <c r="V22" s="8"/>
      <c r="W22" s="8"/>
      <c r="X22" s="8"/>
      <c r="Y22" s="15"/>
    </row>
    <row r="23" spans="1:25" ht="15.75" customHeight="1">
      <c r="A23" s="116"/>
      <c r="B23" s="117"/>
      <c r="C23" s="118"/>
      <c r="D23" s="143"/>
      <c r="E23" s="144"/>
      <c r="F23" s="144"/>
      <c r="G23" s="144"/>
      <c r="H23" s="144"/>
      <c r="I23" s="145"/>
      <c r="J23" s="50" t="s">
        <v>39</v>
      </c>
      <c r="K23" s="52">
        <f>SUM(K12:K22)</f>
        <v>50000000</v>
      </c>
      <c r="L23" s="65"/>
      <c r="M23" s="29"/>
      <c r="N23" s="32"/>
      <c r="O23" s="156"/>
      <c r="P23" s="156"/>
      <c r="Q23" s="161"/>
      <c r="R23" s="161"/>
      <c r="S23" s="8"/>
      <c r="T23" s="8"/>
      <c r="U23" s="8"/>
      <c r="V23" s="8"/>
      <c r="W23" s="8"/>
      <c r="X23" s="8"/>
      <c r="Y23" s="15"/>
    </row>
    <row r="24" spans="1:25" ht="30.75" customHeight="1">
      <c r="A24" s="139" t="s">
        <v>11</v>
      </c>
      <c r="B24" s="82" t="s">
        <v>43</v>
      </c>
      <c r="C24" s="82"/>
      <c r="D24" s="82"/>
      <c r="E24" s="82"/>
      <c r="F24" s="82"/>
      <c r="G24" s="44"/>
      <c r="H24" s="44"/>
      <c r="I24" s="147" t="s">
        <v>44</v>
      </c>
      <c r="J24" s="148" t="str">
        <f>CONCATENATE("METAS AÑO ",T11," POA")</f>
        <v>METAS AÑO 2018 POA</v>
      </c>
      <c r="K24" s="149"/>
      <c r="L24" s="167" t="str">
        <f>CONCATENATE("METAS AÑO ",T11," P.A.")</f>
        <v>METAS AÑO 2018 P.A.</v>
      </c>
      <c r="M24" s="82" t="s">
        <v>42</v>
      </c>
      <c r="N24" s="82"/>
      <c r="O24" s="86" t="str">
        <f>CONCATENATE("AVANCE METAS POA ",T11)</f>
        <v>AVANCE METAS POA 2018</v>
      </c>
      <c r="P24" s="86"/>
      <c r="Q24" s="86" t="str">
        <f>CONCATENATE("AVANCE METAS PA ",T11)</f>
        <v>AVANCE METAS PA 2018</v>
      </c>
      <c r="R24" s="86"/>
      <c r="S24" s="168" t="s">
        <v>26</v>
      </c>
      <c r="T24" s="83" t="s">
        <v>27</v>
      </c>
      <c r="U24" s="80" t="s">
        <v>28</v>
      </c>
      <c r="V24" s="83" t="s">
        <v>47</v>
      </c>
      <c r="W24" s="80" t="s">
        <v>48</v>
      </c>
      <c r="X24" s="146" t="s">
        <v>40</v>
      </c>
      <c r="Y24" s="162" t="s">
        <v>58</v>
      </c>
    </row>
    <row r="25" spans="1:25" ht="12.75" customHeight="1">
      <c r="A25" s="139"/>
      <c r="B25" s="82"/>
      <c r="C25" s="82"/>
      <c r="D25" s="82"/>
      <c r="E25" s="82"/>
      <c r="F25" s="82"/>
      <c r="G25" s="45"/>
      <c r="H25" s="82" t="s">
        <v>12</v>
      </c>
      <c r="I25" s="147"/>
      <c r="J25" s="150"/>
      <c r="K25" s="149"/>
      <c r="L25" s="167"/>
      <c r="M25" s="82"/>
      <c r="N25" s="82"/>
      <c r="O25" s="81" t="s">
        <v>25</v>
      </c>
      <c r="P25" s="146" t="s">
        <v>17</v>
      </c>
      <c r="Q25" s="84" t="s">
        <v>25</v>
      </c>
      <c r="R25" s="85" t="s">
        <v>17</v>
      </c>
      <c r="S25" s="169"/>
      <c r="T25" s="83"/>
      <c r="U25" s="80"/>
      <c r="V25" s="83"/>
      <c r="W25" s="80"/>
      <c r="X25" s="146"/>
      <c r="Y25" s="163"/>
    </row>
    <row r="26" spans="1:25" ht="30.75" customHeight="1">
      <c r="A26" s="139"/>
      <c r="B26" s="82"/>
      <c r="C26" s="82"/>
      <c r="D26" s="82"/>
      <c r="E26" s="82"/>
      <c r="F26" s="82"/>
      <c r="G26" s="45"/>
      <c r="H26" s="82"/>
      <c r="I26" s="147"/>
      <c r="J26" s="151"/>
      <c r="K26" s="152"/>
      <c r="L26" s="167"/>
      <c r="M26" s="82"/>
      <c r="N26" s="82"/>
      <c r="O26" s="81"/>
      <c r="P26" s="146"/>
      <c r="Q26" s="84"/>
      <c r="R26" s="85"/>
      <c r="S26" s="170"/>
      <c r="T26" s="83"/>
      <c r="U26" s="80"/>
      <c r="V26" s="83"/>
      <c r="W26" s="80"/>
      <c r="X26" s="146"/>
      <c r="Y26" s="163"/>
    </row>
    <row r="27" spans="1:25" ht="143.25" customHeight="1" thickBot="1">
      <c r="A27" s="70">
        <v>1</v>
      </c>
      <c r="B27" s="100" t="str">
        <f>'[2]POA H.A.'!$B$14</f>
        <v>Implementación de estrategias para recuperación del suelo</v>
      </c>
      <c r="C27" s="100"/>
      <c r="D27" s="100"/>
      <c r="E27" s="100"/>
      <c r="F27" s="100"/>
      <c r="G27" s="71"/>
      <c r="H27" s="33"/>
      <c r="I27" s="78" t="s">
        <v>63</v>
      </c>
      <c r="J27" s="95" t="s">
        <v>65</v>
      </c>
      <c r="K27" s="96"/>
      <c r="L27" s="72">
        <v>0.21</v>
      </c>
      <c r="M27" s="93" t="str">
        <f>'[3]POA H.A.'!J14</f>
        <v>(No. De hectareas implementadas con BPA/ No. De hectareas programadas</v>
      </c>
      <c r="N27" s="94"/>
      <c r="O27" s="9" t="s">
        <v>67</v>
      </c>
      <c r="P27" s="75">
        <f>O27/250</f>
        <v>0.64</v>
      </c>
      <c r="Q27" s="74">
        <f>P27*L27</f>
        <v>0.1344</v>
      </c>
      <c r="R27" s="73">
        <f>(Q27/L27)</f>
        <v>0.64</v>
      </c>
      <c r="S27" s="43">
        <v>50000000</v>
      </c>
      <c r="T27" s="77">
        <v>32702288</v>
      </c>
      <c r="U27" s="57">
        <f>T27/S27</f>
        <v>0.65404576</v>
      </c>
      <c r="V27" s="77">
        <v>10073433</v>
      </c>
      <c r="W27" s="58">
        <f>V27/S27</f>
        <v>0.20146866</v>
      </c>
      <c r="X27" s="10" t="s">
        <v>68</v>
      </c>
      <c r="Y27" s="67" t="s">
        <v>64</v>
      </c>
    </row>
    <row r="28" spans="1:23" s="38" customFormat="1" ht="24.75" customHeight="1" thickBot="1">
      <c r="A28" s="99" t="s">
        <v>1</v>
      </c>
      <c r="B28" s="99"/>
      <c r="C28" s="99"/>
      <c r="D28" s="99"/>
      <c r="E28" s="99"/>
      <c r="F28" s="99"/>
      <c r="G28" s="99"/>
      <c r="H28" s="99"/>
      <c r="I28" s="99"/>
      <c r="J28" s="99"/>
      <c r="K28" s="99"/>
      <c r="L28" s="99"/>
      <c r="M28" s="99"/>
      <c r="N28" s="99"/>
      <c r="O28" s="99"/>
      <c r="P28" s="34"/>
      <c r="Q28" s="35"/>
      <c r="R28" s="35"/>
      <c r="S28" s="36">
        <f>SUM(S27:S27)</f>
        <v>50000000</v>
      </c>
      <c r="T28" s="37">
        <f>SUM(T27:T27)</f>
        <v>32702288</v>
      </c>
      <c r="U28" s="59">
        <f>T28/S28</f>
        <v>0.65404576</v>
      </c>
      <c r="V28" s="37">
        <f>SUM(V27:V27)</f>
        <v>10073433</v>
      </c>
      <c r="W28" s="60">
        <f>V28/S28</f>
        <v>0.20146866</v>
      </c>
    </row>
    <row r="29" spans="2:22" s="38" customFormat="1" ht="30.75" customHeight="1" thickBot="1">
      <c r="B29" s="91" t="s">
        <v>38</v>
      </c>
      <c r="C29" s="92"/>
      <c r="D29" s="39">
        <v>2</v>
      </c>
      <c r="F29" s="40" t="s">
        <v>37</v>
      </c>
      <c r="G29" s="62">
        <v>42549</v>
      </c>
      <c r="H29" s="63"/>
      <c r="I29" s="61">
        <v>43236</v>
      </c>
      <c r="J29" s="64"/>
      <c r="K29" s="64"/>
      <c r="L29" s="64"/>
      <c r="M29" s="64"/>
      <c r="N29" s="64"/>
      <c r="O29" s="48"/>
      <c r="P29" s="66">
        <f>AVERAGE(P27:P27)</f>
        <v>0.64</v>
      </c>
      <c r="Q29" s="41"/>
      <c r="R29" s="165">
        <f>AVERAGE(R27:R27)</f>
        <v>0.64</v>
      </c>
      <c r="S29" s="97"/>
      <c r="T29" s="98"/>
      <c r="U29" s="42"/>
      <c r="V29" s="69"/>
    </row>
    <row r="30" spans="18:21" ht="12.75">
      <c r="R30" s="166"/>
      <c r="T30" s="13"/>
      <c r="U30" s="13"/>
    </row>
    <row r="31" spans="20:23" ht="12.75">
      <c r="T31" s="13"/>
      <c r="U31" s="13"/>
      <c r="V31" s="13"/>
      <c r="W31" s="13"/>
    </row>
    <row r="32" spans="1:24" s="15" customFormat="1" ht="21.75" customHeight="1">
      <c r="A32" s="53"/>
      <c r="B32" s="54"/>
      <c r="C32" s="87" t="s">
        <v>41</v>
      </c>
      <c r="D32" s="88"/>
      <c r="E32" s="88"/>
      <c r="F32" s="89"/>
      <c r="G32" s="164" t="s">
        <v>53</v>
      </c>
      <c r="H32" s="164"/>
      <c r="I32" s="164"/>
      <c r="J32" s="164"/>
      <c r="K32" s="14"/>
      <c r="L32" s="14"/>
      <c r="M32" s="14"/>
      <c r="N32" s="14"/>
      <c r="O32" s="14"/>
      <c r="P32" s="14"/>
      <c r="Q32" s="14"/>
      <c r="R32" s="14"/>
      <c r="S32" s="14"/>
      <c r="T32" s="68"/>
      <c r="U32" s="13"/>
      <c r="V32" s="13"/>
      <c r="W32" s="13"/>
      <c r="X32" s="14"/>
    </row>
    <row r="33" spans="1:24" s="15" customFormat="1" ht="29.25" customHeight="1">
      <c r="A33" s="90" t="s">
        <v>14</v>
      </c>
      <c r="B33" s="90"/>
      <c r="C33" s="160" t="s">
        <v>56</v>
      </c>
      <c r="D33" s="158"/>
      <c r="E33" s="158"/>
      <c r="F33" s="159"/>
      <c r="G33" s="55" t="s">
        <v>54</v>
      </c>
      <c r="H33" s="55"/>
      <c r="I33" s="160" t="str">
        <f>'[1]POA H.A.'!G24</f>
        <v>LUZ DEYANIRA GONZALEZ CASTILLO</v>
      </c>
      <c r="J33" s="159"/>
      <c r="K33" s="14"/>
      <c r="L33" s="14"/>
      <c r="M33" s="14"/>
      <c r="N33" s="14"/>
      <c r="O33" s="14"/>
      <c r="P33" s="14"/>
      <c r="Q33" s="14"/>
      <c r="R33" s="14"/>
      <c r="S33" s="14"/>
      <c r="T33" s="14"/>
      <c r="U33" s="13"/>
      <c r="V33" s="13"/>
      <c r="W33" s="77"/>
      <c r="X33" s="14"/>
    </row>
    <row r="34" spans="1:24" ht="29.25" customHeight="1">
      <c r="A34" s="88" t="s">
        <v>15</v>
      </c>
      <c r="B34" s="89"/>
      <c r="C34" s="160" t="s">
        <v>57</v>
      </c>
      <c r="D34" s="158"/>
      <c r="E34" s="158"/>
      <c r="F34" s="159"/>
      <c r="G34" s="55" t="s">
        <v>55</v>
      </c>
      <c r="H34" s="55"/>
      <c r="I34" s="160" t="str">
        <f>'[1]POA H.A.'!G25</f>
        <v>Subdirectora de Planeación y Sistemas de Información</v>
      </c>
      <c r="J34" s="159"/>
      <c r="K34" s="14"/>
      <c r="L34" s="14"/>
      <c r="M34" s="14"/>
      <c r="N34" s="14"/>
      <c r="O34" s="14"/>
      <c r="P34" s="14"/>
      <c r="Q34" s="14"/>
      <c r="R34" s="14"/>
      <c r="S34" s="14"/>
      <c r="T34" s="14"/>
      <c r="U34" s="13"/>
      <c r="V34" s="13"/>
      <c r="W34" s="13"/>
      <c r="X34" s="14"/>
    </row>
    <row r="35" spans="1:24" ht="29.25" customHeight="1">
      <c r="A35" s="90" t="s">
        <v>13</v>
      </c>
      <c r="B35" s="90"/>
      <c r="C35" s="87"/>
      <c r="D35" s="88"/>
      <c r="E35" s="88"/>
      <c r="F35" s="89"/>
      <c r="G35" s="55"/>
      <c r="H35" s="55"/>
      <c r="I35" s="160"/>
      <c r="J35" s="159"/>
      <c r="K35" s="14"/>
      <c r="L35" s="14"/>
      <c r="M35" s="14"/>
      <c r="N35" s="14"/>
      <c r="O35" s="14"/>
      <c r="P35" s="14"/>
      <c r="Q35" s="14"/>
      <c r="R35" s="14"/>
      <c r="S35" s="14"/>
      <c r="T35" s="76"/>
      <c r="U35" s="14"/>
      <c r="V35" s="14"/>
      <c r="W35" s="14"/>
      <c r="X35" s="14"/>
    </row>
    <row r="36" spans="1:24" ht="29.25" customHeight="1">
      <c r="A36" s="90" t="s">
        <v>16</v>
      </c>
      <c r="B36" s="90"/>
      <c r="C36" s="157">
        <v>43291</v>
      </c>
      <c r="D36" s="158"/>
      <c r="E36" s="158"/>
      <c r="F36" s="159"/>
      <c r="G36" s="56">
        <v>42550</v>
      </c>
      <c r="H36" s="55"/>
      <c r="I36" s="157">
        <f>C36</f>
        <v>43291</v>
      </c>
      <c r="J36" s="159"/>
      <c r="K36" s="14"/>
      <c r="L36" s="14"/>
      <c r="M36" s="14"/>
      <c r="N36" s="14"/>
      <c r="O36" s="14"/>
      <c r="P36" s="14"/>
      <c r="Q36" s="14"/>
      <c r="R36" s="14"/>
      <c r="S36" s="14"/>
      <c r="T36" s="14"/>
      <c r="U36" s="14"/>
      <c r="V36" s="14"/>
      <c r="W36" s="14"/>
      <c r="X36" s="14"/>
    </row>
    <row r="49" ht="12.75">
      <c r="M49" s="46"/>
    </row>
  </sheetData>
  <sheetProtection/>
  <mergeCells count="66">
    <mergeCell ref="Y24:Y26"/>
    <mergeCell ref="C33:F33"/>
    <mergeCell ref="G32:J32"/>
    <mergeCell ref="C34:F34"/>
    <mergeCell ref="R29:R30"/>
    <mergeCell ref="L24:L26"/>
    <mergeCell ref="H25:H26"/>
    <mergeCell ref="X24:X26"/>
    <mergeCell ref="S24:S26"/>
    <mergeCell ref="W24:W26"/>
    <mergeCell ref="D15:I17"/>
    <mergeCell ref="D18:I20"/>
    <mergeCell ref="O23:P23"/>
    <mergeCell ref="T11:T13"/>
    <mergeCell ref="C36:F36"/>
    <mergeCell ref="I33:J33"/>
    <mergeCell ref="I34:J34"/>
    <mergeCell ref="I35:J35"/>
    <mergeCell ref="I36:J36"/>
    <mergeCell ref="Q23:R23"/>
    <mergeCell ref="D11:I11"/>
    <mergeCell ref="O11:R11"/>
    <mergeCell ref="A12:C14"/>
    <mergeCell ref="D21:I23"/>
    <mergeCell ref="B24:F26"/>
    <mergeCell ref="A24:A26"/>
    <mergeCell ref="P25:P26"/>
    <mergeCell ref="I24:I26"/>
    <mergeCell ref="A21:C23"/>
    <mergeCell ref="J24:K26"/>
    <mergeCell ref="U1:X1"/>
    <mergeCell ref="U2:X2"/>
    <mergeCell ref="A5:X5"/>
    <mergeCell ref="A1:C4"/>
    <mergeCell ref="D1:T2"/>
    <mergeCell ref="M11:N13"/>
    <mergeCell ref="A11:C11"/>
    <mergeCell ref="U3:W3"/>
    <mergeCell ref="U4:W4"/>
    <mergeCell ref="D3:T4"/>
    <mergeCell ref="S29:T29"/>
    <mergeCell ref="A28:O28"/>
    <mergeCell ref="C35:F35"/>
    <mergeCell ref="B27:F27"/>
    <mergeCell ref="A34:B34"/>
    <mergeCell ref="D12:I14"/>
    <mergeCell ref="S11:S13"/>
    <mergeCell ref="A18:C20"/>
    <mergeCell ref="O14:X14"/>
    <mergeCell ref="A15:C17"/>
    <mergeCell ref="C32:F32"/>
    <mergeCell ref="A36:B36"/>
    <mergeCell ref="A35:B35"/>
    <mergeCell ref="B29:C29"/>
    <mergeCell ref="M27:N27"/>
    <mergeCell ref="A33:B33"/>
    <mergeCell ref="J27:K27"/>
    <mergeCell ref="U24:U26"/>
    <mergeCell ref="O25:O26"/>
    <mergeCell ref="M24:N26"/>
    <mergeCell ref="V24:V26"/>
    <mergeCell ref="Q25:Q26"/>
    <mergeCell ref="T24:T26"/>
    <mergeCell ref="R25:R26"/>
    <mergeCell ref="O24:P24"/>
    <mergeCell ref="Q24:R24"/>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2016-03-31T20:03:43Z</cp:lastPrinted>
  <dcterms:created xsi:type="dcterms:W3CDTF">2009-04-01T16:45:05Z</dcterms:created>
  <dcterms:modified xsi:type="dcterms:W3CDTF">2018-07-25T20:09:25Z</dcterms:modified>
  <cp:category/>
  <cp:version/>
  <cp:contentType/>
  <cp:contentStatus/>
</cp:coreProperties>
</file>