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2"/>
  </bookViews>
  <sheets>
    <sheet name="POA H.A." sheetId="1" r:id="rId1"/>
    <sheet name="POA H.B." sheetId="2" r:id="rId2"/>
    <sheet name="POA H.C. " sheetId="3" r:id="rId3"/>
    <sheet name="POA H.D. " sheetId="4" r:id="rId4"/>
  </sheets>
  <externalReferences>
    <externalReference r:id="rId7"/>
    <externalReference r:id="rId8"/>
    <externalReference r:id="rId9"/>
  </externalReferences>
  <definedNames>
    <definedName name="_xlnm.Print_Area" localSheetId="0">'POA H.A.'!$A$1:$O$27</definedName>
    <definedName name="_xlnm.Print_Titles" localSheetId="1">'POA H.B.'!$1:$8</definedName>
  </definedNames>
  <calcPr fullCalcOnLoad="1"/>
</workbook>
</file>

<file path=xl/comments1.xml><?xml version="1.0" encoding="utf-8"?>
<comments xmlns="http://schemas.openxmlformats.org/spreadsheetml/2006/main">
  <authors>
    <author>grodriguez</author>
    <author>Celia Vel?squez</author>
  </authors>
  <commentList>
    <comment ref="L12" authorId="0">
      <text>
        <r>
          <rPr>
            <b/>
            <sz val="9"/>
            <rFont val="Tahoma"/>
            <family val="2"/>
          </rPr>
          <t>CADA ACTIVIDAD POA DEBE TENER SU PRESUPUESTO INDEPENDIENTE</t>
        </r>
      </text>
    </comment>
    <comment ref="B12" authorId="1">
      <text>
        <r>
          <rPr>
            <sz val="9"/>
            <rFont val="Tahoma"/>
            <family val="2"/>
          </rPr>
          <t xml:space="preserve">Inserte las filas que sean necesarias
</t>
        </r>
      </text>
    </comment>
  </commentList>
</comments>
</file>

<file path=xl/comments2.xml><?xml version="1.0" encoding="utf-8"?>
<comments xmlns="http://schemas.openxmlformats.org/spreadsheetml/2006/main">
  <authors>
    <author>Luz Amelia Pacheco</author>
  </authors>
  <commentList>
    <comment ref="F68" authorId="0">
      <text>
        <r>
          <rPr>
            <b/>
            <sz val="9"/>
            <rFont val="Tahoma"/>
            <family val="2"/>
          </rPr>
          <t>Luz Amelia Pacheco:</t>
        </r>
        <r>
          <rPr>
            <sz val="9"/>
            <rFont val="Tahoma"/>
            <family val="2"/>
          </rPr>
          <t xml:space="preserve">
Se requieren en total $290.000.000</t>
        </r>
      </text>
    </comment>
    <comment ref="F69" authorId="0">
      <text>
        <r>
          <rPr>
            <b/>
            <sz val="9"/>
            <rFont val="Tahoma"/>
            <family val="2"/>
          </rPr>
          <t>Luz Amelia Pacheco:</t>
        </r>
        <r>
          <rPr>
            <sz val="9"/>
            <rFont val="Tahoma"/>
            <family val="2"/>
          </rPr>
          <t xml:space="preserve">
Este valor trasladado a Declaratroia</t>
        </r>
      </text>
    </comment>
  </commentList>
</comments>
</file>

<file path=xl/sharedStrings.xml><?xml version="1.0" encoding="utf-8"?>
<sst xmlns="http://schemas.openxmlformats.org/spreadsheetml/2006/main" count="418" uniqueCount="229">
  <si>
    <t>PRESUPUESTO</t>
  </si>
  <si>
    <t>VALOR ($)</t>
  </si>
  <si>
    <t>PROYECTO:</t>
  </si>
  <si>
    <t xml:space="preserve">LINEA ESTRATEGICA DEL PGAR: </t>
  </si>
  <si>
    <t>(+ o -)</t>
  </si>
  <si>
    <t>No.</t>
  </si>
  <si>
    <t>LOCALIZACION  (Región, municipio, zona o área)</t>
  </si>
  <si>
    <t>INDICADORES CLAVES DE RENDIMIENTO O GESTION</t>
  </si>
  <si>
    <t>POA</t>
  </si>
  <si>
    <t>TOTAL</t>
  </si>
  <si>
    <t>ELABORÓ</t>
  </si>
  <si>
    <t>NOMBRE</t>
  </si>
  <si>
    <t>CARGO / ROL</t>
  </si>
  <si>
    <t>FECHA</t>
  </si>
  <si>
    <t>CORPORACIÓN AUTONOMA REGIONAL DE BOYACÁ</t>
  </si>
  <si>
    <t xml:space="preserve">CONCEPTO </t>
  </si>
  <si>
    <t xml:space="preserve">PERFIL </t>
  </si>
  <si>
    <t>CANTIDAD</t>
  </si>
  <si>
    <t>VALOR MENSUAL $</t>
  </si>
  <si>
    <t>No. DE MESES</t>
  </si>
  <si>
    <t>VALOR TOTAL $</t>
  </si>
  <si>
    <t>CRONOGRAMA DE ADQUISICION</t>
  </si>
  <si>
    <t>ENERO</t>
  </si>
  <si>
    <t>MARZO</t>
  </si>
  <si>
    <t>ABRIL</t>
  </si>
  <si>
    <t>MAYO</t>
  </si>
  <si>
    <t>JUNIO</t>
  </si>
  <si>
    <t>JULIO</t>
  </si>
  <si>
    <t>AGOSTO</t>
  </si>
  <si>
    <t>SUBTOTAL $</t>
  </si>
  <si>
    <t xml:space="preserve">MATERIALES E INSUMOS </t>
  </si>
  <si>
    <t>DESCRIPCIÓN</t>
  </si>
  <si>
    <t>UNIDAD</t>
  </si>
  <si>
    <t>VALOR UNITARIO $</t>
  </si>
  <si>
    <t>MAQUINARIA Y EQUIPOS</t>
  </si>
  <si>
    <t>UNIDAD DE MEDIDA</t>
  </si>
  <si>
    <t>VALOR TOTAL</t>
  </si>
  <si>
    <t>SOFTWARE (LICENCIAS )</t>
  </si>
  <si>
    <t xml:space="preserve">CONVENIOS </t>
  </si>
  <si>
    <t>PLAZO</t>
  </si>
  <si>
    <t>APORTE CORPOBOYACA</t>
  </si>
  <si>
    <t>APORTE CONTRAPARTIDA</t>
  </si>
  <si>
    <t>ENTE EJECUTOR</t>
  </si>
  <si>
    <t>CONSULTORIAS</t>
  </si>
  <si>
    <t>OTROS SERVICIOS</t>
  </si>
  <si>
    <t>NOMBRE DEL PROYECTO</t>
  </si>
  <si>
    <t>LINEA ESTRATEGICA PGAR</t>
  </si>
  <si>
    <t>PROGRAMA</t>
  </si>
  <si>
    <t>TOTAL ELEMENTOS</t>
  </si>
  <si>
    <t>CORPORACIÓN AUTÓNOMA REGIONAL DE BOYACÁ</t>
  </si>
  <si>
    <t>SISTEMA INTEGRADO DE GESTIÓN DE LA CALIDAD</t>
  </si>
  <si>
    <t>FORMULACIÓN, EVALUACIÓN Y SEGUIMIENTO A LA GESTIÓN MISIONAL</t>
  </si>
  <si>
    <t>FORMATO DE REGISTRO</t>
  </si>
  <si>
    <t>FEV-16</t>
  </si>
  <si>
    <t>PLAN OPERATIVO ANUAL DE INVERSIÓN</t>
  </si>
  <si>
    <t>SEPT.</t>
  </si>
  <si>
    <t>OCT.</t>
  </si>
  <si>
    <t>NOV.</t>
  </si>
  <si>
    <t>DIC.</t>
  </si>
  <si>
    <t>FEB.</t>
  </si>
  <si>
    <t>PROGRAMA PLAN DE ACCIÓN:</t>
  </si>
  <si>
    <t>RUBRO PRESUPUESTAL:</t>
  </si>
  <si>
    <t>PA</t>
  </si>
  <si>
    <t>METAS Y COSTOS DEL PROYECTO</t>
  </si>
  <si>
    <t>DESCRIPCIÓN CAMBIO</t>
  </si>
  <si>
    <t>FORMULACIÓN, EVALUACIÓN Y SEGUIMIENTO A LA GESTION MISIONAL</t>
  </si>
  <si>
    <t>Página 1 de 4</t>
  </si>
  <si>
    <t>Página 2 de 4</t>
  </si>
  <si>
    <t>Página 3 de 4</t>
  </si>
  <si>
    <t>Página 4 de 4</t>
  </si>
  <si>
    <t>DESCRIPCION DEL ELEMENTO</t>
  </si>
  <si>
    <t>CODIGO ALMACEN</t>
  </si>
  <si>
    <t>VALOR TOTAL  $</t>
  </si>
  <si>
    <t>FIRMA</t>
  </si>
  <si>
    <t>INDICADOR</t>
  </si>
  <si>
    <t>TOTAL RECURSOS DE INVERSION  (en miles de pesos)</t>
  </si>
  <si>
    <t>TOTAL META FISICA</t>
  </si>
  <si>
    <t>Profesional especializado</t>
  </si>
  <si>
    <t>Profesional universitario</t>
  </si>
  <si>
    <t>Tecnico</t>
  </si>
  <si>
    <t>Asistencial</t>
  </si>
  <si>
    <t>GRADO</t>
  </si>
  <si>
    <t>VALOR ANUAL</t>
  </si>
  <si>
    <t>Asesor</t>
  </si>
  <si>
    <t>CODIGO</t>
  </si>
  <si>
    <t>DENOMINACION</t>
  </si>
  <si>
    <t>VERSION</t>
  </si>
  <si>
    <t>APROBÓ</t>
  </si>
  <si>
    <t>PLANTA PERSONAL  (SI APLICA)</t>
  </si>
  <si>
    <t>GASTOS OPERATIVOS</t>
  </si>
  <si>
    <t>TOTAL $</t>
  </si>
  <si>
    <t>Viaticos</t>
  </si>
  <si>
    <t>Adición / reducción (1):</t>
  </si>
  <si>
    <t>Adición / reducción (2):</t>
  </si>
  <si>
    <t>Adición / reducción (3):</t>
  </si>
  <si>
    <t>EVALUACIÓN MISIONAL</t>
  </si>
  <si>
    <t>FUENTE DE RECURSOS $</t>
  </si>
  <si>
    <t>PERSONAL EXTERNO</t>
  </si>
  <si>
    <t>Transporte (Camionetas)</t>
  </si>
  <si>
    <t>Papeleria y útiles de oficina</t>
  </si>
  <si>
    <t>TOTAL PROGRAMADO</t>
  </si>
  <si>
    <t>A. - PLAN OPERATIVO ANUAL DE INVERSIÓN</t>
  </si>
  <si>
    <t>D. - MATRIZ DE ACCIONES OPERATIVAS PROYECTO</t>
  </si>
  <si>
    <t xml:space="preserve">Presupuesto asignado: </t>
  </si>
  <si>
    <t>SUBPROGRAMA</t>
  </si>
  <si>
    <t>OBJETIVO DEL SUBPROGRAMA</t>
  </si>
  <si>
    <t>ACTIVIDAD</t>
  </si>
  <si>
    <t>LINEA BASE</t>
  </si>
  <si>
    <t>SUBPROGRAMA PLAN DE ACCION:</t>
  </si>
  <si>
    <t>ACTIVIDADES POA</t>
  </si>
  <si>
    <t>SUBTOTAL</t>
  </si>
  <si>
    <t>PROYECTO</t>
  </si>
  <si>
    <t>TOTAL COSTOS PROYECTOS</t>
  </si>
  <si>
    <t>GESTIÓN AMBIENTAL DEL TERRITORIO</t>
  </si>
  <si>
    <t xml:space="preserve">Planeación y ordenamiento del territorio. </t>
  </si>
  <si>
    <t>Porcentaje</t>
  </si>
  <si>
    <t>METAS AÑO 2016</t>
  </si>
  <si>
    <t>COSTOS PORYECTOS  AÑO 2016</t>
  </si>
  <si>
    <t>METAS AÑO 2017</t>
  </si>
  <si>
    <t>COSTOS PORYECTOS  AÑO 2017</t>
  </si>
  <si>
    <t>METAS AÑO 2018</t>
  </si>
  <si>
    <t>COSTOS PORYECTOS  AÑO 2018</t>
  </si>
  <si>
    <t>COSTOS PORYECTOS  AÑO  2019</t>
  </si>
  <si>
    <t>METAS AÑO  2019</t>
  </si>
  <si>
    <t>Número</t>
  </si>
  <si>
    <t>Areas Protegidas y Ecosistemas Estrategicos</t>
  </si>
  <si>
    <t>Generar los insumos necesarios para la determinación de la estructura ecológica principal en la jurisdicción</t>
  </si>
  <si>
    <t>Elaborar estudios técnicos ambientales como insumo para la delimitación de los complejos de páramos de la jurisdicción de CORPOBOYACÁ</t>
  </si>
  <si>
    <t>Realizar ajustes de los documentos de los complejos de páramo Altiplano cundiboyacense, Rabanal, Pisba, Iguaque-Merchán, Tota-Bijagual-Mamapacha, Guantiva-La Rusia; solicitados por el MADS</t>
  </si>
  <si>
    <t>Formular y adoptar los planes de manejo de los páramos delimitados</t>
  </si>
  <si>
    <t xml:space="preserve">Número de documentos de complejos de páramos ajustados </t>
  </si>
  <si>
    <t>Porcentaje de páramos delimitados por el MADS con zonificación y régimen de usos adoptados</t>
  </si>
  <si>
    <t>Administración y Manejo de Áreas Protegidas</t>
  </si>
  <si>
    <t>Administrar y Fortalecer la Red Física del SIRAP CORPOBOYAC</t>
  </si>
  <si>
    <t>Inscripción de áreas protegidas en el RUNAP</t>
  </si>
  <si>
    <t>Administrar y Fortalecer la Red de Actores del SIRAP CORPOBOYACÁ</t>
  </si>
  <si>
    <t>Número de encuentros realizados del CORAP-CORPOBOYACÁ</t>
  </si>
  <si>
    <t>Número de mesas de trabajo realizadas con los subcomités del SIRAP-CORPOBOYACÁ</t>
  </si>
  <si>
    <t>Porcentaje de la superficie de áreas protegidas regionales declaradas homologadas o recategorizadas, inscritas en el RUNAP</t>
  </si>
  <si>
    <t>Número de acciones para la administración y fortalecimiento del SIRAP</t>
  </si>
  <si>
    <t>Porcentaje de avance en el diseño y la gestión del Plan Padrino para Áreas Protegidas.</t>
  </si>
  <si>
    <t>Número de acciones realizadas para el posicionamiento y divulgación del SIRAP</t>
  </si>
  <si>
    <t>Número de áreas protegidas regionales declaradas u Homologadas</t>
  </si>
  <si>
    <t>Número de Estudios de tenencia de tierra en áreas protegidas regionales</t>
  </si>
  <si>
    <t>PGN</t>
  </si>
  <si>
    <t>TRC</t>
  </si>
  <si>
    <t>TUAS</t>
  </si>
  <si>
    <t>TERMICA</t>
  </si>
  <si>
    <t>HIDROSOGAMOSO</t>
  </si>
  <si>
    <t>CARTERA TUAS</t>
  </si>
  <si>
    <t>ACTIVIDADES PA</t>
  </si>
  <si>
    <t>Profesionales especializados</t>
  </si>
  <si>
    <t xml:space="preserve">TOTAL $ </t>
  </si>
  <si>
    <t>Administrar y Fortalecer la Red Física del SIRAP CORPOBOYACA</t>
  </si>
  <si>
    <t>HUGO DIAZ S.-LUZ AMELIA PACHECO E.</t>
  </si>
  <si>
    <t>Versión 0</t>
  </si>
  <si>
    <t>Hidro chivor</t>
  </si>
  <si>
    <t>EXCEDENTES FINANCIEROS SOBRETASA</t>
  </si>
  <si>
    <t>Global</t>
  </si>
  <si>
    <t>Gastos de transporte</t>
  </si>
  <si>
    <t>Contratar el diseño y producción de material de divulgación sirap y ecosistemas estrategicos</t>
  </si>
  <si>
    <t>Unidad</t>
  </si>
  <si>
    <t>Paquete</t>
  </si>
  <si>
    <t>METAS AÑO 2020</t>
  </si>
  <si>
    <t>B. - PROGRAMACION PLAN DE NECESIDADES  AÑO 2020</t>
  </si>
  <si>
    <t>C. - PROGRAMACION BIENES Y SERVICIOS  ALMACÉN AÑO  2020</t>
  </si>
  <si>
    <t>VALOR UNITARIO Incluido IVA $ 
2020</t>
  </si>
  <si>
    <t>DIEGO ALFREDO ROA NIÑO</t>
  </si>
  <si>
    <t>Realizar acciones de fortalecimiento del SIRAP y los ecosistemas estratégicos (páramos y humedales)</t>
  </si>
  <si>
    <t>Realizar acciones para el fortalecimiento de las RNSC del SIRAP Corpoboyacá</t>
  </si>
  <si>
    <t>Implementar acciones para la administración y manejo de las áreas protegidas regionales del SIRAP Corpoboyacá</t>
  </si>
  <si>
    <t>Jurisdicción de Corpoboyacá</t>
  </si>
  <si>
    <t>100% de acciones de fortalecimiento del SIRAP y los ecosistemas estratégicos (páramos y humedales) realizadas</t>
  </si>
  <si>
    <t>100% de acciones para el fortalecimiento de las RNSC del SIRAP Corpoboyacá realizadas</t>
  </si>
  <si>
    <t>(No. acciones de fortalecimiento del SIRAP y los ecosistemas estratégicos (páramos y humedales) ejecutadas/No. acciones de fortalecimiento del SIRAP y los ecosistemas estratégicos (páramos y humedales) programadas)*100</t>
  </si>
  <si>
    <t>(No. acciones para el fortalecimiento de las RNSC del SIRAP Corpoboyacá realizadas/No. acciones para el fortalecimiento de las RNSC del SIRAP Corpoboyacá programadas)*100</t>
  </si>
  <si>
    <t>100% de las acciones para la administración y manejo de las áreas protegidas regionales del SIRAP Corpoboyacá</t>
  </si>
  <si>
    <t>(No. acciones para la administración y manejo de las áreas protegidas regionales del SIRAP Corpoboyacá realizadas/No. para la administración y manejo de las áreas protegidas regionales del SIRAP Corpoboyacá programadas)*100</t>
  </si>
  <si>
    <t>Profesional en.</t>
  </si>
  <si>
    <t xml:space="preserve">Profesional en </t>
  </si>
  <si>
    <t xml:space="preserve">Técnico o Tecnólogo o </t>
  </si>
  <si>
    <t>IVA</t>
  </si>
  <si>
    <t xml:space="preserve">Logística para Octavo EApoyo logistico para el fortalecimiento del CORAP y los Subcomites adcritos al SIRAP
</t>
  </si>
  <si>
    <t xml:space="preserve">Responsable Proceso Evaluación Misional </t>
  </si>
  <si>
    <t xml:space="preserve"> Porcentaje y sobretasa ambiental al impuesto predial</t>
  </si>
  <si>
    <t>AES-CHIVOR</t>
  </si>
  <si>
    <t>CARTERA- Seguimiento de licencias y trámites ambientales</t>
  </si>
  <si>
    <t>COSTOS AÑO 2020</t>
  </si>
  <si>
    <t>CARPETA TAMAÑO OFICIO EN CARTÓN YUTE DE 900 GR COLOR NATURAL</t>
  </si>
  <si>
    <t>101010076</t>
  </si>
  <si>
    <t>CINTA DE ENMASCARAR- MULTIPROPÓSITO- DIMENSIONES 48 MM X 40</t>
  </si>
  <si>
    <t>DVD - R DE 4.7 GB 8X EN BLANCO</t>
  </si>
  <si>
    <t>MARCADOR PARA CDS</t>
  </si>
  <si>
    <t>101010061</t>
  </si>
  <si>
    <t>POS IT MEDIANO</t>
  </si>
  <si>
    <t>101010033</t>
  </si>
  <si>
    <t>PAPEL TAMAÑO CARTA DE 75 GRAMOS</t>
  </si>
  <si>
    <t>Resma</t>
  </si>
  <si>
    <t>101010089</t>
  </si>
  <si>
    <t>PAPEL TAMAÑO OFICIO DE 75 GRAMOS</t>
  </si>
  <si>
    <t>101010090</t>
  </si>
  <si>
    <t>GANCHO LEGAJADOR PLÁSTICO FILAMENTOS DE 16.5 CM</t>
  </si>
  <si>
    <t>101010018</t>
  </si>
  <si>
    <t>caja</t>
  </si>
  <si>
    <t>GANCHOS MARIPOSA</t>
  </si>
  <si>
    <t>unidad</t>
  </si>
  <si>
    <t xml:space="preserve">PILAS RECARGABLES TAMAÑO AA   </t>
  </si>
  <si>
    <t>103010409</t>
  </si>
  <si>
    <t>par</t>
  </si>
  <si>
    <t>CINTA DE ENMASCARAR- MULTIPROPÓSITO- DIMENSIONES 72 MM X 40 M</t>
  </si>
  <si>
    <t>ROTULO REF 1004- 110 POR 80 MM</t>
  </si>
  <si>
    <t>PAQUETE</t>
  </si>
  <si>
    <t>101010063</t>
  </si>
  <si>
    <t>PORTAPLANOS TAMAÑO OFICIO PAQUETE POR 100 UNIDADES</t>
  </si>
  <si>
    <t>101010050</t>
  </si>
  <si>
    <t>LÁPIZ NEGRO</t>
  </si>
  <si>
    <t>101010021</t>
  </si>
  <si>
    <t>CDS BLANCO NO REUTILIZABLE</t>
  </si>
  <si>
    <t>CARPETA EN YUTE PLASTIFICADA TAMAÑO OFICIO COLOR NATURAL 500 GRAMOS</t>
  </si>
  <si>
    <t>TÓNER CF325 NEGRO M830 - 806</t>
  </si>
  <si>
    <t>101020001</t>
  </si>
  <si>
    <t>IIngeniería Ambiental, Ingeniería sanitario y ambiental, Forestal, Ingeniero agrónomo, con experiencia específica mínima 24 meses en Planificación ambiental (ordenamiento territorial, declaratoria de áreas protegidas, restauración, cambio climático, páramos, humedales).</t>
  </si>
  <si>
    <t>dos años de educación superior cursada y aprobada en áreas ambientales con experiencia laboral de 21 a 36 meses y 12 meses especifica en temas ambientales y áreas protegidas.</t>
  </si>
  <si>
    <t>Biología, Ecólogo o Ingeniero Forestal, con experiencia en áreas protegidas y ecosistemas estratégicos y experiencia específica mínima de 13 meses en temas ambientales o manejo de áreas protegidas</t>
  </si>
  <si>
    <t>Ingeniería Civil, Forestal, Catastral y Geodesta, Ambiental, Geológica y/o afines, con experiencia laboral mínima de 13 meses en manejo de sistemas de información geográfica.</t>
  </si>
  <si>
    <t>Profesional de ciencias sociales (Sociología, Trabajador Social, Sociólogo, Antropólogo, Psicólogo, Administrador de empresas, Administrador Publico, Economista, abogado), con experiencia específica mínima de 13 meses en manejo de procesos sociales de planificación ambiental o trabajo con comunidades rurales y/o acciones de concertación comunitaria, actividades de socialización y manejo de comunidades y/o concertación de planes de manejo ambiental, conciliación o resolución de conflictos</t>
  </si>
  <si>
    <t>IIngeniería Ambiental, Biólogía, Ingeniería sanitario y ambiental, Forestal, Ingeniero agrónomo,  con experiencia específica mínima 0 a 6 meses en Planificación ambiental (ordenamiento territorial, declaratoria de áreas protegidas, restauración, cambio climático, páramos, humedales).</t>
  </si>
  <si>
    <t>dos años de educación superior cursada y aprobada en áreas ambientales con experiencia laboral de 0 a 12 meses  en temas ambientales y de áreas protegidas</t>
  </si>
  <si>
    <t>Formulacion Plan Operativo</t>
  </si>
</sst>
</file>

<file path=xl/styles.xml><?xml version="1.0" encoding="utf-8"?>
<styleSheet xmlns="http://schemas.openxmlformats.org/spreadsheetml/2006/main">
  <numFmts count="6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quot;$&quot;\ * #,##0_ ;_ &quot;$&quot;\ * \-#,##0_ ;_ &quot;$&quot;\ * &quot;-&quot;_ ;_ @_ "/>
    <numFmt numFmtId="187" formatCode="_ * #,##0.00_ ;_ * \-#,##0.00_ ;_ * &quot;-&quot;??_ ;_ @_ "/>
    <numFmt numFmtId="188" formatCode="_-* #,##0\ _€_-;\-* #,##0\ _€_-;_-* &quot;-&quot;??\ _€_-;_-@_-"/>
    <numFmt numFmtId="189" formatCode="_(* #,##0_);_(* \(#,##0\);_(* &quot;-&quot;??_);_(@_)"/>
    <numFmt numFmtId="190" formatCode="_ [$$-2C0A]\ * #,##0_ ;_ [$$-2C0A]\ * \-#,##0_ ;_ [$$-2C0A]\ * &quot;-&quot;_ ;_ @_ "/>
    <numFmt numFmtId="191" formatCode="_-[$$-340A]\ * #,##0_-;\-[$$-340A]\ * #,##0_-;_-[$$-340A]\ * &quot;-&quot;_-;_-@_-"/>
    <numFmt numFmtId="192" formatCode="_-&quot;$&quot;* #,##0_-;\-&quot;$&quot;* #,##0_-;_-&quot;$&quot;* &quot;-&quot;??_-;_-@_-"/>
    <numFmt numFmtId="193" formatCode="[$-240A]dddd\,\ d\ &quot;de&quot;\ mmmm\ &quot;de&quot;\ yyyy"/>
    <numFmt numFmtId="194" formatCode="[$-240A]h:mm:ss\ AM/PM"/>
    <numFmt numFmtId="195" formatCode="[$-240A]dddd\,\ dd&quot; de &quot;mmmm&quot; de &quot;yyyy"/>
    <numFmt numFmtId="196" formatCode="[$-240A]hh:mm:ss\ AM/PM"/>
    <numFmt numFmtId="197" formatCode="0.0"/>
    <numFmt numFmtId="198" formatCode="0.0%"/>
    <numFmt numFmtId="199" formatCode="0.000"/>
    <numFmt numFmtId="200" formatCode="&quot;$&quot;\ #,##0"/>
    <numFmt numFmtId="201" formatCode="&quot;Sí&quot;;&quot;Sí&quot;;&quot;No&quot;"/>
    <numFmt numFmtId="202" formatCode="&quot;Verdadero&quot;;&quot;Verdadero&quot;;&quot;Falso&quot;"/>
    <numFmt numFmtId="203" formatCode="&quot;Activado&quot;;&quot;Activado&quot;;&quot;Desactivado&quot;"/>
    <numFmt numFmtId="204" formatCode="[$€-2]\ #,##0.00_);[Red]\([$€-2]\ #,##0.00\)"/>
    <numFmt numFmtId="205" formatCode="_(* #,##0.000_);_(* \(#,##0.000\);_(* &quot;-&quot;??_);_(@_)"/>
    <numFmt numFmtId="206" formatCode="_(* #,##0.0000_);_(* \(#,##0.0000\);_(* &quot;-&quot;??_);_(@_)"/>
    <numFmt numFmtId="207" formatCode="_(* #,##0.0_);_(* \(#,##0.0\);_(* &quot;-&quot;??_);_(@_)"/>
    <numFmt numFmtId="208" formatCode="#,##0.0"/>
    <numFmt numFmtId="209" formatCode="#,##0.000"/>
    <numFmt numFmtId="210" formatCode="_-* #,##0_-;\-* #,##0_-;_-* &quot;-&quot;??_-;_-@_-"/>
    <numFmt numFmtId="211" formatCode="_-* #,##0.0_-;\-* #,##0.0_-;_-* &quot;-&quot;?_-;_-@_-"/>
    <numFmt numFmtId="212" formatCode="_-* #,##0_-;\-* #,##0_-;_-* &quot;-&quot;?_-;_-@_-"/>
    <numFmt numFmtId="213" formatCode="_-* #,##0.00_-;\-* #,##0.00_-;_-* &quot;-&quot;?_-;_-@_-"/>
    <numFmt numFmtId="214" formatCode="d/mm/yyyy;@"/>
    <numFmt numFmtId="215" formatCode="_-* #,##0.0000_-;\-* #,##0.0000_-;_-* &quot;-&quot;?_-;_-@_-"/>
    <numFmt numFmtId="216" formatCode="#,##0.0;[Red]\-#,##0.0"/>
    <numFmt numFmtId="217" formatCode="_ * #,##0_ ;_ * \-#,##0_ ;_ * &quot;-&quot;??_ ;_ @_ "/>
    <numFmt numFmtId="218" formatCode="&quot;$&quot;\ #,##0.00"/>
    <numFmt numFmtId="219" formatCode="&quot;$&quot;\ #,##0.0"/>
  </numFmts>
  <fonts count="60">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name val="Arial"/>
      <family val="2"/>
    </font>
    <font>
      <sz val="8"/>
      <name val="Arial"/>
      <family val="2"/>
    </font>
    <font>
      <b/>
      <sz val="10"/>
      <name val="Arial"/>
      <family val="2"/>
    </font>
    <font>
      <b/>
      <sz val="8"/>
      <name val="Arial"/>
      <family val="2"/>
    </font>
    <font>
      <sz val="9"/>
      <name val="Arial"/>
      <family val="2"/>
    </font>
    <font>
      <sz val="12"/>
      <name val="Arial"/>
      <family val="2"/>
    </font>
    <font>
      <sz val="14"/>
      <name val="Arial"/>
      <family val="2"/>
    </font>
    <font>
      <sz val="11"/>
      <name val="Arial"/>
      <family val="2"/>
    </font>
    <font>
      <sz val="6"/>
      <name val="Arial"/>
      <family val="2"/>
    </font>
    <font>
      <b/>
      <sz val="9"/>
      <name val="Arial"/>
      <family val="2"/>
    </font>
    <font>
      <b/>
      <sz val="12"/>
      <name val="Arial"/>
      <family val="2"/>
    </font>
    <font>
      <b/>
      <sz val="9"/>
      <name val="Tahoma"/>
      <family val="2"/>
    </font>
    <font>
      <sz val="9"/>
      <name val="Tahoma"/>
      <family val="2"/>
    </font>
    <font>
      <sz val="10"/>
      <name val="Arial Narrow"/>
      <family val="2"/>
    </font>
    <font>
      <sz val="7"/>
      <name val="Arial"/>
      <family val="2"/>
    </font>
    <font>
      <b/>
      <sz val="11"/>
      <name val="Arial"/>
      <family val="2"/>
    </font>
    <font>
      <sz val="12"/>
      <name val="Arial Narrow"/>
      <family val="2"/>
    </font>
    <font>
      <u val="single"/>
      <sz val="10"/>
      <name val="Arial"/>
      <family val="2"/>
    </font>
    <font>
      <sz val="11"/>
      <color indexed="8"/>
      <name val="Arial Narrow"/>
      <family val="2"/>
    </font>
    <font>
      <sz val="14"/>
      <color indexed="8"/>
      <name val="Arial Narrow"/>
      <family val="2"/>
    </font>
    <font>
      <sz val="8"/>
      <color indexed="10"/>
      <name val="Arial"/>
      <family val="2"/>
    </font>
    <font>
      <sz val="10"/>
      <color indexed="10"/>
      <name val="Arial"/>
      <family val="2"/>
    </font>
    <font>
      <sz val="10"/>
      <color indexed="8"/>
      <name val="Calibri"/>
      <family val="2"/>
    </font>
    <font>
      <sz val="10"/>
      <color indexed="8"/>
      <name val="Arial Narrow"/>
      <family val="2"/>
    </font>
    <font>
      <b/>
      <sz val="10"/>
      <color indexed="8"/>
      <name val="Arial"/>
      <family val="2"/>
    </font>
    <font>
      <sz val="10"/>
      <color indexed="8"/>
      <name val="Arial"/>
      <family val="2"/>
    </font>
    <font>
      <sz val="14"/>
      <color indexed="8"/>
      <name val="Calibri"/>
      <family val="2"/>
    </font>
    <font>
      <sz val="12"/>
      <color indexed="8"/>
      <name val="Arial Narrow"/>
      <family val="2"/>
    </font>
    <font>
      <sz val="12"/>
      <color indexed="8"/>
      <name val="Arial"/>
      <family val="2"/>
    </font>
    <font>
      <sz val="11"/>
      <color theme="1"/>
      <name val="Arial Narrow"/>
      <family val="2"/>
    </font>
    <font>
      <sz val="11"/>
      <color theme="1"/>
      <name val="Calibri"/>
      <family val="2"/>
    </font>
    <font>
      <sz val="14"/>
      <color theme="1"/>
      <name val="Arial Narrow"/>
      <family val="2"/>
    </font>
    <font>
      <sz val="8"/>
      <color rgb="FFFF0000"/>
      <name val="Arial"/>
      <family val="2"/>
    </font>
    <font>
      <sz val="10"/>
      <color rgb="FFFF0000"/>
      <name val="Arial"/>
      <family val="2"/>
    </font>
    <font>
      <sz val="10"/>
      <color theme="1"/>
      <name val="Calibri"/>
      <family val="2"/>
    </font>
    <font>
      <sz val="10"/>
      <color theme="1"/>
      <name val="Arial Narrow"/>
      <family val="2"/>
    </font>
    <font>
      <b/>
      <sz val="10"/>
      <color theme="1"/>
      <name val="Arial"/>
      <family val="2"/>
    </font>
    <font>
      <sz val="10"/>
      <color theme="1"/>
      <name val="Arial"/>
      <family val="2"/>
    </font>
    <font>
      <sz val="14"/>
      <color theme="1"/>
      <name val="Calibri"/>
      <family val="2"/>
    </font>
    <font>
      <sz val="12"/>
      <color theme="1"/>
      <name val="Arial Narrow"/>
      <family val="2"/>
    </font>
    <font>
      <sz val="11"/>
      <color rgb="FF000000"/>
      <name val="Calibri"/>
      <family val="2"/>
    </font>
    <font>
      <sz val="12"/>
      <color theme="1"/>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9"/>
        <bgColor indexed="64"/>
      </patternFill>
    </fill>
    <fill>
      <patternFill patternType="solid">
        <fgColor rgb="FFFFFF00"/>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thin"/>
      <right/>
      <top style="thin"/>
      <bottom style="thin"/>
    </border>
    <border>
      <left style="thin"/>
      <right/>
      <top/>
      <bottom/>
    </border>
    <border>
      <left/>
      <right/>
      <top/>
      <bottom style="thin"/>
    </border>
    <border>
      <left/>
      <right style="thin"/>
      <top/>
      <bottom/>
    </border>
    <border>
      <left style="thin"/>
      <right style="thin"/>
      <top/>
      <bottom style="thin"/>
    </border>
    <border>
      <left/>
      <right style="thin"/>
      <top/>
      <bottom style="thin"/>
    </border>
    <border>
      <left style="thin"/>
      <right/>
      <top/>
      <bottom style="thin"/>
    </border>
    <border>
      <left/>
      <right/>
      <top style="medium"/>
      <bottom/>
    </border>
    <border>
      <left/>
      <right style="medium"/>
      <top style="medium"/>
      <bottom/>
    </border>
    <border>
      <left/>
      <right style="medium"/>
      <top/>
      <bottom/>
    </border>
    <border>
      <left style="thin"/>
      <right style="thin"/>
      <top style="thin"/>
      <bottom style="medium"/>
    </border>
    <border>
      <left/>
      <right/>
      <top/>
      <bottom style="medium"/>
    </border>
    <border>
      <left/>
      <right style="medium"/>
      <top/>
      <bottom style="medium"/>
    </border>
    <border>
      <left style="thin"/>
      <right style="medium"/>
      <top style="thin"/>
      <bottom style="thin"/>
    </border>
    <border>
      <left style="medium"/>
      <right style="thin"/>
      <top style="thin"/>
      <bottom style="thin"/>
    </border>
    <border>
      <left/>
      <right/>
      <top style="medium"/>
      <bottom style="medium"/>
    </border>
    <border>
      <left/>
      <right style="medium"/>
      <top style="medium"/>
      <bottom style="medium"/>
    </border>
    <border>
      <left style="medium"/>
      <right/>
      <top style="thin"/>
      <bottom style="thin"/>
    </border>
    <border>
      <left/>
      <right/>
      <top style="thin"/>
      <bottom style="thin"/>
    </border>
    <border>
      <left style="thin"/>
      <right/>
      <top style="thin"/>
      <bottom style="medium"/>
    </border>
    <border>
      <left/>
      <right/>
      <top style="thin"/>
      <bottom style="medium"/>
    </border>
    <border>
      <left/>
      <right style="thin"/>
      <top style="thin"/>
      <bottom style="medium"/>
    </border>
    <border>
      <left style="thin"/>
      <right style="medium"/>
      <top style="thin"/>
      <bottom style="medium"/>
    </border>
    <border>
      <left style="medium"/>
      <right/>
      <top/>
      <bottom style="thin"/>
    </border>
    <border>
      <left/>
      <right style="medium"/>
      <top/>
      <bottom style="thin"/>
    </border>
    <border>
      <left style="thin"/>
      <right style="thin"/>
      <top style="thin"/>
      <bottom/>
    </border>
    <border>
      <left style="medium"/>
      <right/>
      <top style="medium"/>
      <bottom style="medium"/>
    </border>
    <border>
      <left style="hair"/>
      <right style="hair"/>
      <top style="hair"/>
      <bottom style="hair"/>
    </border>
    <border>
      <left style="thin"/>
      <right/>
      <top style="thin"/>
      <bottom/>
    </border>
    <border>
      <left/>
      <right/>
      <top style="thin"/>
      <bottom/>
    </border>
    <border>
      <left/>
      <right style="thin"/>
      <top style="thin"/>
      <bottom/>
    </border>
    <border>
      <left/>
      <right style="thin"/>
      <top style="thin"/>
      <bottom style="thin"/>
    </border>
    <border>
      <left style="thin"/>
      <right style="thin"/>
      <top/>
      <bottom/>
    </border>
    <border>
      <left>
        <color indexed="63"/>
      </left>
      <right style="medium"/>
      <top style="thin"/>
      <bottom>
        <color indexed="63"/>
      </bottom>
    </border>
    <border>
      <left style="medium"/>
      <right/>
      <top style="thin"/>
      <bottom/>
    </border>
    <border>
      <left style="medium"/>
      <right/>
      <top style="medium"/>
      <bottom/>
    </border>
    <border>
      <left/>
      <right style="thin"/>
      <top style="medium"/>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medium"/>
      <top style="thin"/>
      <bottom style="medium"/>
    </border>
    <border>
      <left/>
      <right style="medium"/>
      <top style="thin"/>
      <bottom style="thin"/>
    </border>
    <border>
      <left style="medium"/>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thin"/>
      <top style="medium"/>
      <bottom/>
    </border>
    <border>
      <left style="medium"/>
      <right style="thin"/>
      <top/>
      <bottom/>
    </border>
    <border>
      <left style="thin"/>
      <right/>
      <top style="medium"/>
      <bottom/>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87"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6" fontId="47"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48"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10" fillId="22" borderId="0" applyNumberFormat="0" applyBorder="0" applyAlignment="0" applyProtection="0"/>
    <xf numFmtId="0" fontId="48" fillId="0" borderId="0">
      <alignment/>
      <protection/>
    </xf>
    <xf numFmtId="0" fontId="0" fillId="0" borderId="0">
      <alignment/>
      <protection/>
    </xf>
    <xf numFmtId="0" fontId="0" fillId="0" borderId="0">
      <alignment/>
      <protection/>
    </xf>
    <xf numFmtId="0" fontId="47" fillId="0" borderId="0">
      <alignment/>
      <protection/>
    </xf>
    <xf numFmtId="0" fontId="0" fillId="23" borderId="5" applyNumberFormat="0" applyFont="0" applyAlignment="0" applyProtection="0"/>
    <xf numFmtId="9" fontId="0" fillId="0" borderId="0" applyFont="0" applyFill="0" applyBorder="0" applyAlignment="0" applyProtection="0"/>
    <xf numFmtId="9" fontId="47"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495">
    <xf numFmtId="0" fontId="0" fillId="0" borderId="0" xfId="0" applyAlignment="1">
      <alignment/>
    </xf>
    <xf numFmtId="0" fontId="0" fillId="0" borderId="0" xfId="0" applyAlignment="1">
      <alignment vertical="center"/>
    </xf>
    <xf numFmtId="0" fontId="0" fillId="0" borderId="0" xfId="0" applyFill="1" applyAlignment="1">
      <alignment vertical="center"/>
    </xf>
    <xf numFmtId="0" fontId="0" fillId="0" borderId="0" xfId="0" applyAlignment="1">
      <alignment horizontal="left" vertical="center"/>
    </xf>
    <xf numFmtId="0" fontId="0" fillId="0" borderId="0" xfId="0" applyBorder="1" applyAlignment="1">
      <alignment vertical="center"/>
    </xf>
    <xf numFmtId="188" fontId="0" fillId="0" borderId="0" xfId="73" applyNumberFormat="1" applyAlignment="1">
      <alignment vertical="center"/>
    </xf>
    <xf numFmtId="188" fontId="0" fillId="0" borderId="0" xfId="73" applyNumberFormat="1" applyFont="1" applyAlignment="1">
      <alignment vertical="center"/>
    </xf>
    <xf numFmtId="0" fontId="21" fillId="0" borderId="10" xfId="0" applyFont="1" applyFill="1" applyBorder="1" applyAlignment="1">
      <alignment horizontal="left" vertical="center"/>
    </xf>
    <xf numFmtId="0" fontId="23" fillId="0" borderId="0" xfId="0" applyFont="1" applyBorder="1" applyAlignment="1">
      <alignment vertical="center"/>
    </xf>
    <xf numFmtId="0" fontId="20" fillId="0" borderId="0" xfId="0" applyFont="1" applyBorder="1" applyAlignment="1">
      <alignment horizontal="center" vertical="center"/>
    </xf>
    <xf numFmtId="189" fontId="20" fillId="0" borderId="0" xfId="76" applyNumberFormat="1" applyFont="1" applyFill="1" applyBorder="1" applyAlignment="1">
      <alignment horizontal="center" vertical="center" wrapText="1"/>
    </xf>
    <xf numFmtId="191" fontId="19" fillId="0" borderId="0" xfId="0" applyNumberFormat="1" applyFont="1" applyFill="1" applyBorder="1" applyAlignment="1">
      <alignment horizontal="center" vertical="center"/>
    </xf>
    <xf numFmtId="49" fontId="19" fillId="0" borderId="0" xfId="74" applyNumberFormat="1" applyFont="1" applyFill="1" applyBorder="1" applyAlignment="1">
      <alignment horizontal="center" vertical="center"/>
    </xf>
    <xf numFmtId="190" fontId="0" fillId="0" borderId="0" xfId="0" applyNumberFormat="1" applyFont="1" applyFill="1" applyBorder="1" applyAlignment="1">
      <alignment horizontal="left" vertical="center"/>
    </xf>
    <xf numFmtId="0" fontId="21" fillId="0" borderId="10" xfId="0" applyFont="1" applyFill="1" applyBorder="1" applyAlignment="1">
      <alignment horizontal="justify" vertical="center"/>
    </xf>
    <xf numFmtId="0" fontId="21" fillId="0" borderId="0" xfId="0" applyFont="1" applyFill="1" applyBorder="1" applyAlignment="1">
      <alignment horizontal="justify" vertical="center"/>
    </xf>
    <xf numFmtId="0" fontId="0" fillId="0" borderId="0" xfId="0" applyFont="1" applyBorder="1" applyAlignment="1">
      <alignment horizontal="center" vertical="center"/>
    </xf>
    <xf numFmtId="0" fontId="23" fillId="0" borderId="0" xfId="0" applyFont="1" applyBorder="1" applyAlignment="1">
      <alignment horizontal="center" vertical="center"/>
    </xf>
    <xf numFmtId="0" fontId="21" fillId="0" borderId="0" xfId="0" applyFont="1" applyFill="1" applyBorder="1" applyAlignment="1">
      <alignment horizontal="center" vertical="center"/>
    </xf>
    <xf numFmtId="0" fontId="20" fillId="0" borderId="0" xfId="0" applyFont="1" applyBorder="1" applyAlignment="1">
      <alignment horizontal="center" vertical="center" wrapText="1"/>
    </xf>
    <xf numFmtId="0" fontId="20" fillId="0" borderId="10" xfId="0" applyFont="1" applyBorder="1" applyAlignment="1">
      <alignment horizontal="center" vertical="center"/>
    </xf>
    <xf numFmtId="0" fontId="25" fillId="0" borderId="0" xfId="0" applyFont="1" applyBorder="1" applyAlignment="1">
      <alignment horizontal="center" vertical="center" wrapText="1"/>
    </xf>
    <xf numFmtId="14" fontId="23" fillId="0" borderId="0" xfId="0" applyNumberFormat="1" applyFont="1" applyBorder="1" applyAlignment="1">
      <alignment horizontal="center" vertical="center"/>
    </xf>
    <xf numFmtId="0" fontId="18" fillId="0" borderId="0" xfId="0" applyFont="1" applyBorder="1" applyAlignment="1">
      <alignment horizontal="center" vertical="center"/>
    </xf>
    <xf numFmtId="0" fontId="20" fillId="0" borderId="0" xfId="0" applyFont="1" applyBorder="1" applyAlignment="1">
      <alignment vertical="center" wrapText="1"/>
    </xf>
    <xf numFmtId="0" fontId="28" fillId="0" borderId="0" xfId="0" applyFont="1" applyBorder="1" applyAlignment="1">
      <alignment horizontal="center" vertical="center"/>
    </xf>
    <xf numFmtId="0" fontId="21" fillId="0" borderId="10" xfId="0" applyFont="1" applyBorder="1" applyAlignment="1">
      <alignment horizontal="center" vertical="center" wrapText="1"/>
    </xf>
    <xf numFmtId="0" fontId="20" fillId="16" borderId="10" xfId="0" applyFont="1" applyFill="1" applyBorder="1" applyAlignment="1">
      <alignment horizontal="center" vertical="center"/>
    </xf>
    <xf numFmtId="3" fontId="0" fillId="0" borderId="11" xfId="0" applyNumberFormat="1" applyFont="1" applyFill="1" applyBorder="1" applyAlignment="1">
      <alignment horizontal="right" vertical="center"/>
    </xf>
    <xf numFmtId="3" fontId="0" fillId="0" borderId="11" xfId="0" applyNumberFormat="1" applyFont="1" applyFill="1" applyBorder="1" applyAlignment="1">
      <alignment horizontal="left" vertical="center"/>
    </xf>
    <xf numFmtId="0" fontId="21" fillId="0" borderId="12" xfId="0" applyFont="1" applyFill="1" applyBorder="1" applyAlignment="1">
      <alignment horizontal="center" vertical="center" wrapText="1"/>
    </xf>
    <xf numFmtId="0" fontId="0" fillId="0" borderId="12" xfId="0" applyFont="1" applyFill="1" applyBorder="1" applyAlignment="1">
      <alignment horizontal="justify" vertical="center"/>
    </xf>
    <xf numFmtId="0" fontId="0" fillId="0" borderId="12" xfId="0" applyFont="1" applyFill="1" applyBorder="1" applyAlignment="1">
      <alignment horizontal="left" vertical="center"/>
    </xf>
    <xf numFmtId="186" fontId="20" fillId="0" borderId="13" xfId="0" applyNumberFormat="1" applyFont="1" applyFill="1" applyBorder="1" applyAlignment="1">
      <alignment horizontal="left" vertical="center"/>
    </xf>
    <xf numFmtId="49" fontId="19" fillId="0" borderId="13" xfId="74" applyNumberFormat="1" applyFont="1" applyFill="1" applyBorder="1" applyAlignment="1">
      <alignment horizontal="center" vertical="center"/>
    </xf>
    <xf numFmtId="0" fontId="21" fillId="0" borderId="14" xfId="0" applyFont="1" applyFill="1" applyBorder="1" applyAlignment="1">
      <alignment horizontal="center" vertical="center"/>
    </xf>
    <xf numFmtId="49" fontId="19" fillId="0" borderId="14" xfId="74" applyNumberFormat="1" applyFont="1" applyFill="1" applyBorder="1" applyAlignment="1">
      <alignment horizontal="center" vertical="center"/>
    </xf>
    <xf numFmtId="0" fontId="20" fillId="0" borderId="13" xfId="0" applyFont="1" applyFill="1" applyBorder="1" applyAlignment="1">
      <alignment horizontal="left" vertical="center" wrapText="1"/>
    </xf>
    <xf numFmtId="0" fontId="20" fillId="0" borderId="13" xfId="0" applyFont="1" applyFill="1" applyBorder="1" applyAlignment="1">
      <alignment horizontal="center" vertical="center"/>
    </xf>
    <xf numFmtId="0" fontId="21" fillId="0" borderId="15" xfId="0" applyFont="1" applyFill="1" applyBorder="1" applyAlignment="1">
      <alignment horizontal="center" vertical="center"/>
    </xf>
    <xf numFmtId="49" fontId="19" fillId="0" borderId="16" xfId="74" applyNumberFormat="1" applyFont="1" applyFill="1" applyBorder="1" applyAlignment="1">
      <alignment horizontal="center" vertical="center"/>
    </xf>
    <xf numFmtId="0" fontId="21" fillId="16" borderId="15" xfId="0" applyFont="1" applyFill="1" applyBorder="1" applyAlignment="1">
      <alignment horizontal="center" vertical="center"/>
    </xf>
    <xf numFmtId="0" fontId="21" fillId="16" borderId="17" xfId="0" applyFont="1" applyFill="1" applyBorder="1" applyAlignment="1">
      <alignment horizontal="center" vertical="center"/>
    </xf>
    <xf numFmtId="0" fontId="28"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vertical="center"/>
    </xf>
    <xf numFmtId="0" fontId="0" fillId="0" borderId="0" xfId="0" applyFont="1" applyBorder="1" applyAlignment="1">
      <alignment vertical="center"/>
    </xf>
    <xf numFmtId="0" fontId="20" fillId="0" borderId="15" xfId="0" applyFont="1" applyBorder="1" applyAlignment="1">
      <alignment horizontal="center" vertical="center"/>
    </xf>
    <xf numFmtId="9" fontId="27" fillId="4" borderId="10" xfId="97" applyFont="1" applyFill="1" applyBorder="1" applyAlignment="1">
      <alignment vertical="center"/>
    </xf>
    <xf numFmtId="0" fontId="32" fillId="0" borderId="0" xfId="0" applyFont="1" applyAlignment="1">
      <alignment vertical="center" wrapText="1"/>
    </xf>
    <xf numFmtId="0" fontId="32" fillId="0" borderId="0" xfId="0" applyFont="1" applyBorder="1" applyAlignment="1">
      <alignment vertical="center" wrapText="1"/>
    </xf>
    <xf numFmtId="9" fontId="0" fillId="24" borderId="10" xfId="97" applyFont="1" applyFill="1" applyBorder="1" applyAlignment="1">
      <alignment horizontal="center" vertical="center" wrapText="1"/>
    </xf>
    <xf numFmtId="3" fontId="0" fillId="0" borderId="17" xfId="0" applyNumberFormat="1" applyFont="1" applyFill="1" applyBorder="1" applyAlignment="1">
      <alignment horizontal="right" vertical="center"/>
    </xf>
    <xf numFmtId="1" fontId="0" fillId="24" borderId="10" xfId="97" applyNumberFormat="1" applyFont="1" applyFill="1" applyBorder="1" applyAlignment="1">
      <alignment horizontal="center" vertical="center" wrapText="1"/>
    </xf>
    <xf numFmtId="9" fontId="49" fillId="24" borderId="10" xfId="97" applyFont="1" applyFill="1" applyBorder="1" applyAlignment="1" applyProtection="1">
      <alignment horizontal="center" vertical="center" wrapText="1"/>
      <protection locked="0"/>
    </xf>
    <xf numFmtId="3" fontId="0" fillId="24" borderId="17" xfId="0" applyNumberFormat="1" applyFont="1" applyFill="1" applyBorder="1" applyAlignment="1">
      <alignment horizontal="right" vertical="center"/>
    </xf>
    <xf numFmtId="14" fontId="0" fillId="0" borderId="10" xfId="0" applyNumberFormat="1" applyFont="1" applyBorder="1" applyAlignment="1">
      <alignment horizontal="center" vertical="center"/>
    </xf>
    <xf numFmtId="0" fontId="20" fillId="0" borderId="10" xfId="0" applyFont="1" applyFill="1" applyBorder="1" applyAlignment="1">
      <alignment horizontal="center" vertical="center" wrapText="1"/>
    </xf>
    <xf numFmtId="189" fontId="0" fillId="0" borderId="0" xfId="74" applyNumberFormat="1" applyFont="1" applyFill="1" applyAlignment="1">
      <alignment vertical="center"/>
    </xf>
    <xf numFmtId="0" fontId="0" fillId="0" borderId="0" xfId="0" applyFill="1" applyAlignment="1">
      <alignment horizontal="center" vertical="center"/>
    </xf>
    <xf numFmtId="189" fontId="0" fillId="0" borderId="10" xfId="74" applyNumberFormat="1" applyFont="1" applyFill="1" applyBorder="1" applyAlignment="1">
      <alignment vertical="center"/>
    </xf>
    <xf numFmtId="0" fontId="50" fillId="0" borderId="18" xfId="0" applyFont="1" applyFill="1" applyBorder="1" applyAlignment="1">
      <alignment vertical="center"/>
    </xf>
    <xf numFmtId="0" fontId="50" fillId="0" borderId="19" xfId="0" applyFont="1" applyFill="1" applyBorder="1" applyAlignment="1">
      <alignment vertical="center"/>
    </xf>
    <xf numFmtId="0" fontId="51" fillId="0" borderId="0" xfId="0" applyFont="1" applyFill="1" applyAlignment="1">
      <alignment vertical="center"/>
    </xf>
    <xf numFmtId="189" fontId="20" fillId="0" borderId="10" xfId="74"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0" fillId="0" borderId="10" xfId="0" applyFill="1" applyBorder="1" applyAlignment="1">
      <alignment vertical="center"/>
    </xf>
    <xf numFmtId="0" fontId="0" fillId="0" borderId="10" xfId="0" applyFill="1" applyBorder="1" applyAlignment="1">
      <alignment horizontal="center" vertical="center"/>
    </xf>
    <xf numFmtId="0" fontId="19" fillId="0" borderId="0" xfId="0" applyFont="1" applyFill="1" applyBorder="1" applyAlignment="1">
      <alignment vertical="center"/>
    </xf>
    <xf numFmtId="0" fontId="19" fillId="0" borderId="20" xfId="0" applyFont="1" applyFill="1" applyBorder="1" applyAlignment="1">
      <alignment vertical="center"/>
    </xf>
    <xf numFmtId="189" fontId="20" fillId="0" borderId="21" xfId="74" applyNumberFormat="1" applyFont="1" applyFill="1" applyBorder="1" applyAlignment="1">
      <alignment vertical="center"/>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8" xfId="0" applyFont="1" applyFill="1" applyBorder="1" applyAlignment="1">
      <alignment vertical="center"/>
    </xf>
    <xf numFmtId="0" fontId="19" fillId="0" borderId="19" xfId="0" applyFont="1" applyFill="1" applyBorder="1" applyAlignment="1">
      <alignment vertical="center"/>
    </xf>
    <xf numFmtId="0" fontId="20" fillId="0" borderId="0" xfId="0" applyFont="1" applyFill="1" applyAlignment="1">
      <alignment horizontal="center" vertical="center" wrapText="1"/>
    </xf>
    <xf numFmtId="0" fontId="26" fillId="0" borderId="1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Alignment="1">
      <alignment vertical="center"/>
    </xf>
    <xf numFmtId="189" fontId="0" fillId="0" borderId="10" xfId="74" applyNumberFormat="1" applyFont="1" applyFill="1" applyBorder="1" applyAlignment="1">
      <alignment horizontal="center" vertical="center"/>
    </xf>
    <xf numFmtId="0" fontId="19" fillId="0" borderId="10" xfId="0" applyFont="1" applyFill="1" applyBorder="1" applyAlignment="1">
      <alignment vertical="center"/>
    </xf>
    <xf numFmtId="0" fontId="19" fillId="0" borderId="24" xfId="0" applyFont="1" applyFill="1" applyBorder="1" applyAlignment="1">
      <alignment vertical="center"/>
    </xf>
    <xf numFmtId="189" fontId="0" fillId="0" borderId="0" xfId="0" applyNumberFormat="1" applyFill="1" applyAlignment="1">
      <alignment vertical="center"/>
    </xf>
    <xf numFmtId="0" fontId="0" fillId="0" borderId="25" xfId="0" applyFill="1" applyBorder="1" applyAlignment="1">
      <alignment vertical="center"/>
    </xf>
    <xf numFmtId="0" fontId="19" fillId="0" borderId="26" xfId="0" applyFont="1" applyFill="1" applyBorder="1" applyAlignment="1">
      <alignment vertical="center"/>
    </xf>
    <xf numFmtId="0" fontId="19" fillId="0" borderId="27" xfId="0" applyFont="1" applyFill="1" applyBorder="1" applyAlignment="1">
      <alignment vertical="center"/>
    </xf>
    <xf numFmtId="0" fontId="0" fillId="0" borderId="0" xfId="0" applyFill="1" applyBorder="1" applyAlignment="1">
      <alignment vertical="center"/>
    </xf>
    <xf numFmtId="0" fontId="0" fillId="0" borderId="13" xfId="0" applyFill="1" applyBorder="1" applyAlignment="1">
      <alignment vertical="center"/>
    </xf>
    <xf numFmtId="0" fontId="27" fillId="0" borderId="28" xfId="0" applyFont="1" applyFill="1" applyBorder="1" applyAlignment="1">
      <alignment horizontal="left" vertical="center"/>
    </xf>
    <xf numFmtId="0" fontId="27" fillId="0" borderId="29" xfId="0" applyFont="1" applyFill="1" applyBorder="1" applyAlignment="1">
      <alignment horizontal="left" vertical="center"/>
    </xf>
    <xf numFmtId="189" fontId="20" fillId="0" borderId="10" xfId="74" applyNumberFormat="1" applyFont="1" applyFill="1" applyBorder="1" applyAlignment="1">
      <alignment vertical="center" wrapText="1"/>
    </xf>
    <xf numFmtId="0" fontId="20" fillId="0" borderId="10" xfId="0" applyFont="1" applyFill="1" applyBorder="1" applyAlignment="1">
      <alignment vertical="center" wrapText="1"/>
    </xf>
    <xf numFmtId="0" fontId="19" fillId="0" borderId="30" xfId="0" applyFont="1" applyFill="1" applyBorder="1" applyAlignment="1">
      <alignment vertical="center"/>
    </xf>
    <xf numFmtId="0" fontId="19" fillId="0" borderId="31" xfId="0" applyFont="1" applyFill="1" applyBorder="1" applyAlignment="1">
      <alignment vertical="center"/>
    </xf>
    <xf numFmtId="0" fontId="19" fillId="0" borderId="32" xfId="0" applyFont="1" applyFill="1" applyBorder="1" applyAlignment="1">
      <alignment vertical="center"/>
    </xf>
    <xf numFmtId="0" fontId="19" fillId="0" borderId="21" xfId="0" applyFont="1" applyFill="1" applyBorder="1" applyAlignment="1">
      <alignment vertical="center"/>
    </xf>
    <xf numFmtId="0" fontId="19" fillId="0" borderId="33" xfId="0" applyFont="1" applyFill="1" applyBorder="1" applyAlignment="1">
      <alignment vertical="center"/>
    </xf>
    <xf numFmtId="0" fontId="20" fillId="0" borderId="34" xfId="0" applyFont="1" applyFill="1" applyBorder="1" applyAlignment="1">
      <alignment vertical="center"/>
    </xf>
    <xf numFmtId="189" fontId="0" fillId="0" borderId="13" xfId="74" applyNumberFormat="1" applyFont="1" applyFill="1" applyBorder="1" applyAlignment="1">
      <alignment horizontal="center" vertical="center"/>
    </xf>
    <xf numFmtId="189" fontId="0" fillId="0" borderId="13" xfId="74" applyNumberFormat="1" applyFont="1" applyFill="1" applyBorder="1" applyAlignment="1">
      <alignment vertical="center"/>
    </xf>
    <xf numFmtId="0" fontId="0" fillId="0" borderId="13" xfId="0" applyFill="1" applyBorder="1" applyAlignment="1">
      <alignment horizontal="center" vertical="center"/>
    </xf>
    <xf numFmtId="0" fontId="19" fillId="0" borderId="13" xfId="0" applyFont="1" applyFill="1" applyBorder="1" applyAlignment="1">
      <alignment vertical="center"/>
    </xf>
    <xf numFmtId="0" fontId="19" fillId="0" borderId="35" xfId="0" applyFont="1" applyFill="1" applyBorder="1" applyAlignment="1">
      <alignment vertical="center"/>
    </xf>
    <xf numFmtId="189" fontId="0" fillId="0" borderId="36" xfId="74" applyNumberFormat="1" applyFont="1" applyFill="1" applyBorder="1" applyAlignment="1">
      <alignment vertical="center"/>
    </xf>
    <xf numFmtId="0" fontId="20" fillId="0" borderId="37" xfId="0" applyFont="1" applyFill="1" applyBorder="1" applyAlignment="1">
      <alignment vertical="center"/>
    </xf>
    <xf numFmtId="0" fontId="0" fillId="0" borderId="26" xfId="0" applyFill="1" applyBorder="1" applyAlignment="1">
      <alignment vertical="center"/>
    </xf>
    <xf numFmtId="189" fontId="0" fillId="0" borderId="26" xfId="74" applyNumberFormat="1" applyFont="1" applyFill="1" applyBorder="1" applyAlignment="1">
      <alignment horizontal="center" vertical="center"/>
    </xf>
    <xf numFmtId="189" fontId="0" fillId="0" borderId="26" xfId="74" applyNumberFormat="1" applyFont="1" applyFill="1" applyBorder="1" applyAlignment="1">
      <alignment vertical="center"/>
    </xf>
    <xf numFmtId="0" fontId="0" fillId="0" borderId="26" xfId="0" applyFill="1" applyBorder="1" applyAlignment="1">
      <alignment horizontal="center" vertical="center"/>
    </xf>
    <xf numFmtId="0" fontId="20" fillId="0" borderId="34" xfId="0" applyFont="1" applyFill="1" applyBorder="1" applyAlignment="1">
      <alignment vertical="center" wrapText="1"/>
    </xf>
    <xf numFmtId="0" fontId="20" fillId="0" borderId="16" xfId="0" applyFont="1" applyFill="1" applyBorder="1" applyAlignment="1">
      <alignment vertical="center" wrapText="1"/>
    </xf>
    <xf numFmtId="189" fontId="0" fillId="0" borderId="21" xfId="74" applyNumberFormat="1" applyFont="1" applyFill="1" applyBorder="1" applyAlignment="1">
      <alignment vertical="center"/>
    </xf>
    <xf numFmtId="0" fontId="0" fillId="0" borderId="10" xfId="0" applyFont="1" applyFill="1" applyBorder="1" applyAlignment="1">
      <alignment horizontal="center" vertical="center"/>
    </xf>
    <xf numFmtId="189" fontId="19" fillId="0" borderId="10" xfId="0" applyNumberFormat="1" applyFont="1" applyFill="1" applyBorder="1" applyAlignment="1">
      <alignment vertical="center"/>
    </xf>
    <xf numFmtId="189" fontId="0" fillId="0" borderId="0" xfId="74" applyNumberFormat="1" applyFont="1" applyFill="1" applyAlignment="1">
      <alignment horizontal="center" vertical="center"/>
    </xf>
    <xf numFmtId="0" fontId="19" fillId="0" borderId="0" xfId="0" applyFont="1" applyFill="1" applyAlignment="1">
      <alignment vertical="center"/>
    </xf>
    <xf numFmtId="0" fontId="24" fillId="0" borderId="10" xfId="93" applyFont="1" applyBorder="1" applyAlignment="1">
      <alignment horizontal="center" vertical="center" wrapText="1"/>
      <protection/>
    </xf>
    <xf numFmtId="0" fontId="19" fillId="0" borderId="0" xfId="93" applyFont="1" applyAlignment="1">
      <alignment vertical="center"/>
      <protection/>
    </xf>
    <xf numFmtId="0" fontId="0" fillId="0" borderId="0" xfId="93" applyAlignment="1">
      <alignment vertical="center"/>
      <protection/>
    </xf>
    <xf numFmtId="0" fontId="0" fillId="0" borderId="10" xfId="93" applyFont="1" applyBorder="1" applyAlignment="1">
      <alignment horizontal="center" vertical="center" wrapText="1"/>
      <protection/>
    </xf>
    <xf numFmtId="0" fontId="25" fillId="0" borderId="10" xfId="93" applyFont="1" applyBorder="1" applyAlignment="1">
      <alignment horizontal="center" vertical="center" wrapText="1"/>
      <protection/>
    </xf>
    <xf numFmtId="0" fontId="20" fillId="0" borderId="10" xfId="93" applyFont="1" applyBorder="1" applyAlignment="1">
      <alignment horizontal="center" vertical="center" wrapText="1"/>
      <protection/>
    </xf>
    <xf numFmtId="0" fontId="0" fillId="24" borderId="10" xfId="93" applyFont="1" applyFill="1" applyBorder="1" applyAlignment="1">
      <alignment horizontal="center" vertical="center" wrapText="1"/>
      <protection/>
    </xf>
    <xf numFmtId="192" fontId="52" fillId="24" borderId="10" xfId="82" applyNumberFormat="1" applyFont="1" applyFill="1" applyBorder="1" applyAlignment="1" applyProtection="1">
      <alignment horizontal="center" vertical="center"/>
      <protection/>
    </xf>
    <xf numFmtId="192" fontId="53" fillId="24" borderId="10" xfId="82" applyNumberFormat="1" applyFont="1" applyFill="1" applyBorder="1" applyAlignment="1" applyProtection="1">
      <alignment horizontal="center" vertical="center" wrapText="1"/>
      <protection/>
    </xf>
    <xf numFmtId="192" fontId="31" fillId="24" borderId="10" xfId="82" applyNumberFormat="1" applyFont="1" applyFill="1" applyBorder="1" applyAlignment="1" applyProtection="1">
      <alignment horizontal="center" vertical="center" wrapText="1"/>
      <protection/>
    </xf>
    <xf numFmtId="0" fontId="27" fillId="4" borderId="10" xfId="93" applyFont="1" applyFill="1" applyBorder="1" applyAlignment="1">
      <alignment vertical="center"/>
      <protection/>
    </xf>
    <xf numFmtId="192" fontId="27" fillId="4" borderId="10" xfId="93" applyNumberFormat="1" applyFont="1" applyFill="1" applyBorder="1" applyAlignment="1">
      <alignment vertical="center"/>
      <protection/>
    </xf>
    <xf numFmtId="0" fontId="27" fillId="0" borderId="0" xfId="93" applyFont="1" applyAlignment="1">
      <alignment vertical="center"/>
      <protection/>
    </xf>
    <xf numFmtId="0" fontId="0" fillId="0" borderId="0" xfId="93" applyBorder="1" applyAlignment="1">
      <alignment vertical="center"/>
      <protection/>
    </xf>
    <xf numFmtId="0" fontId="0" fillId="0" borderId="0" xfId="93" applyFill="1" applyAlignment="1">
      <alignment vertical="center"/>
      <protection/>
    </xf>
    <xf numFmtId="9" fontId="0" fillId="0" borderId="0" xfId="93" applyNumberFormat="1" applyAlignment="1">
      <alignment vertical="center"/>
      <protection/>
    </xf>
    <xf numFmtId="3" fontId="0" fillId="0" borderId="0" xfId="93" applyNumberFormat="1" applyAlignment="1">
      <alignment vertical="center"/>
      <protection/>
    </xf>
    <xf numFmtId="192" fontId="31" fillId="24" borderId="10" xfId="82" applyNumberFormat="1" applyFont="1" applyFill="1" applyBorder="1" applyAlignment="1" applyProtection="1">
      <alignment horizontal="center" vertical="center"/>
      <protection/>
    </xf>
    <xf numFmtId="189" fontId="19" fillId="0" borderId="0" xfId="0" applyNumberFormat="1" applyFont="1" applyFill="1" applyAlignment="1">
      <alignment vertical="center"/>
    </xf>
    <xf numFmtId="0" fontId="19" fillId="24" borderId="10" xfId="0" applyFont="1" applyFill="1" applyBorder="1" applyAlignment="1">
      <alignment vertical="center"/>
    </xf>
    <xf numFmtId="14" fontId="0" fillId="0" borderId="10" xfId="0" applyNumberFormat="1" applyFont="1" applyBorder="1" applyAlignment="1">
      <alignment horizontal="center" vertical="center"/>
    </xf>
    <xf numFmtId="0" fontId="54" fillId="0" borderId="15" xfId="0" applyFont="1" applyBorder="1" applyAlignment="1">
      <alignment horizontal="center" vertical="center" wrapText="1"/>
    </xf>
    <xf numFmtId="0" fontId="19" fillId="24" borderId="24" xfId="0" applyFont="1" applyFill="1" applyBorder="1" applyAlignment="1">
      <alignment vertical="center"/>
    </xf>
    <xf numFmtId="0" fontId="54" fillId="0" borderId="15" xfId="0" applyFont="1" applyBorder="1" applyAlignment="1">
      <alignment horizontal="center" vertical="center" wrapText="1"/>
    </xf>
    <xf numFmtId="189" fontId="34" fillId="24" borderId="10" xfId="76" applyNumberFormat="1" applyFont="1" applyFill="1" applyBorder="1" applyAlignment="1" applyProtection="1">
      <alignment horizontal="left" vertical="center" wrapText="1"/>
      <protection/>
    </xf>
    <xf numFmtId="0" fontId="55" fillId="0" borderId="15" xfId="0" applyFont="1" applyBorder="1" applyAlignment="1">
      <alignment horizontal="center" vertical="center" wrapText="1"/>
    </xf>
    <xf numFmtId="0" fontId="19" fillId="25" borderId="10" xfId="0" applyFont="1" applyFill="1" applyBorder="1" applyAlignment="1">
      <alignment vertical="center"/>
    </xf>
    <xf numFmtId="0" fontId="19" fillId="25" borderId="24" xfId="0" applyFont="1" applyFill="1" applyBorder="1" applyAlignment="1">
      <alignment vertical="center"/>
    </xf>
    <xf numFmtId="0" fontId="55" fillId="24" borderId="15" xfId="0" applyFont="1" applyFill="1" applyBorder="1" applyAlignment="1">
      <alignment horizontal="center" vertical="center" wrapText="1"/>
    </xf>
    <xf numFmtId="188" fontId="22" fillId="0" borderId="10" xfId="67" applyNumberFormat="1" applyFont="1" applyFill="1" applyBorder="1" applyAlignment="1">
      <alignment vertical="center"/>
    </xf>
    <xf numFmtId="0" fontId="34" fillId="26" borderId="10" xfId="93" applyFont="1" applyFill="1" applyBorder="1" applyAlignment="1" applyProtection="1">
      <alignment vertical="center" wrapText="1"/>
      <protection/>
    </xf>
    <xf numFmtId="0" fontId="49" fillId="26" borderId="10" xfId="93" applyFont="1" applyFill="1" applyBorder="1" applyAlignment="1" applyProtection="1">
      <alignment horizontal="center" vertical="center" wrapText="1"/>
      <protection locked="0"/>
    </xf>
    <xf numFmtId="0" fontId="0" fillId="26" borderId="10" xfId="93" applyFont="1" applyFill="1" applyBorder="1" applyAlignment="1">
      <alignment horizontal="center" vertical="center" wrapText="1"/>
      <protection/>
    </xf>
    <xf numFmtId="1" fontId="49" fillId="26" borderId="10" xfId="93" applyNumberFormat="1" applyFont="1" applyFill="1" applyBorder="1" applyAlignment="1" applyProtection="1">
      <alignment horizontal="center" vertical="center" wrapText="1"/>
      <protection locked="0"/>
    </xf>
    <xf numFmtId="192" fontId="49" fillId="26" borderId="10" xfId="82" applyNumberFormat="1" applyFont="1" applyFill="1" applyBorder="1" applyAlignment="1" applyProtection="1">
      <alignment horizontal="right" vertical="center" wrapText="1"/>
      <protection/>
    </xf>
    <xf numFmtId="192" fontId="56" fillId="26" borderId="10" xfId="82" applyNumberFormat="1" applyFont="1" applyFill="1" applyBorder="1" applyAlignment="1" applyProtection="1">
      <alignment horizontal="right" vertical="center"/>
      <protection/>
    </xf>
    <xf numFmtId="192" fontId="52" fillId="26" borderId="10" xfId="82" applyNumberFormat="1" applyFont="1" applyFill="1" applyBorder="1" applyAlignment="1" applyProtection="1">
      <alignment horizontal="center" vertical="center"/>
      <protection/>
    </xf>
    <xf numFmtId="192" fontId="31" fillId="26" borderId="10" xfId="82" applyNumberFormat="1" applyFont="1" applyFill="1" applyBorder="1" applyAlignment="1" applyProtection="1">
      <alignment horizontal="center" vertical="center" wrapText="1"/>
      <protection/>
    </xf>
    <xf numFmtId="9" fontId="49" fillId="26" borderId="10" xfId="97" applyFont="1" applyFill="1" applyBorder="1" applyAlignment="1" applyProtection="1">
      <alignment horizontal="center" vertical="center" wrapText="1"/>
      <protection locked="0"/>
    </xf>
    <xf numFmtId="192" fontId="0" fillId="26" borderId="10" xfId="93" applyNumberFormat="1" applyFont="1" applyFill="1" applyBorder="1" applyAlignment="1">
      <alignment horizontal="center" vertical="center"/>
      <protection/>
    </xf>
    <xf numFmtId="192" fontId="56" fillId="26" borderId="10" xfId="93" applyNumberFormat="1" applyFont="1" applyFill="1" applyBorder="1" applyAlignment="1" applyProtection="1">
      <alignment horizontal="right" vertical="center"/>
      <protection/>
    </xf>
    <xf numFmtId="2" fontId="49" fillId="26" borderId="10" xfId="93" applyNumberFormat="1" applyFont="1" applyFill="1" applyBorder="1" applyAlignment="1" applyProtection="1">
      <alignment horizontal="center" vertical="center" wrapText="1"/>
      <protection locked="0"/>
    </xf>
    <xf numFmtId="3" fontId="57" fillId="26" borderId="10" xfId="76" applyNumberFormat="1" applyFont="1" applyFill="1" applyBorder="1" applyAlignment="1" applyProtection="1">
      <alignment horizontal="left" vertical="center" wrapText="1"/>
      <protection locked="0"/>
    </xf>
    <xf numFmtId="9" fontId="0" fillId="26" borderId="10" xfId="93" applyNumberFormat="1" applyFont="1" applyFill="1" applyBorder="1" applyAlignment="1">
      <alignment horizontal="center" vertical="center" wrapText="1"/>
      <protection/>
    </xf>
    <xf numFmtId="9" fontId="0" fillId="26" borderId="10" xfId="97" applyFont="1" applyFill="1" applyBorder="1" applyAlignment="1">
      <alignment horizontal="center" vertical="center" wrapText="1"/>
    </xf>
    <xf numFmtId="0" fontId="0" fillId="26" borderId="10" xfId="93" applyFont="1" applyFill="1" applyBorder="1" applyAlignment="1">
      <alignment horizontal="center" vertical="center"/>
      <protection/>
    </xf>
    <xf numFmtId="1" fontId="0" fillId="26" borderId="10" xfId="93" applyNumberFormat="1" applyFont="1" applyFill="1" applyBorder="1" applyAlignment="1">
      <alignment horizontal="center" vertical="center" wrapText="1"/>
      <protection/>
    </xf>
    <xf numFmtId="1" fontId="0" fillId="26" borderId="10" xfId="97" applyNumberFormat="1" applyFont="1" applyFill="1" applyBorder="1" applyAlignment="1">
      <alignment horizontal="center" vertical="center" wrapText="1"/>
    </xf>
    <xf numFmtId="168" fontId="31" fillId="26" borderId="10" xfId="79" applyFont="1" applyFill="1" applyBorder="1" applyAlignment="1" applyProtection="1">
      <alignment horizontal="center" vertical="center" wrapText="1"/>
      <protection/>
    </xf>
    <xf numFmtId="168" fontId="33" fillId="0" borderId="10" xfId="78" applyFont="1" applyFill="1" applyBorder="1" applyAlignment="1">
      <alignment horizontal="center" vertical="center" wrapText="1"/>
    </xf>
    <xf numFmtId="168" fontId="58" fillId="0" borderId="10" xfId="78" applyFont="1" applyFill="1" applyBorder="1" applyAlignment="1">
      <alignment horizontal="center" vertical="center"/>
    </xf>
    <xf numFmtId="168" fontId="47" fillId="0" borderId="10" xfId="78" applyFont="1" applyFill="1" applyBorder="1" applyAlignment="1" applyProtection="1">
      <alignment horizontal="center" vertical="center" wrapText="1"/>
      <protection/>
    </xf>
    <xf numFmtId="168" fontId="47" fillId="0" borderId="10" xfId="79" applyFont="1" applyFill="1" applyBorder="1" applyAlignment="1" applyProtection="1">
      <alignment horizontal="center" vertical="center" wrapText="1"/>
      <protection/>
    </xf>
    <xf numFmtId="0" fontId="0" fillId="0" borderId="10" xfId="93" applyFill="1" applyBorder="1" applyAlignment="1">
      <alignment horizontal="center" vertical="center"/>
      <protection/>
    </xf>
    <xf numFmtId="0" fontId="0" fillId="0" borderId="25" xfId="93" applyFont="1" applyFill="1" applyBorder="1" applyAlignment="1">
      <alignment vertical="center"/>
      <protection/>
    </xf>
    <xf numFmtId="0" fontId="0" fillId="0" borderId="10" xfId="93" applyFont="1" applyFill="1" applyBorder="1" applyAlignment="1">
      <alignment horizontal="justify" vertical="center" wrapText="1"/>
      <protection/>
    </xf>
    <xf numFmtId="189" fontId="0" fillId="0" borderId="10" xfId="75" applyNumberFormat="1" applyFont="1" applyFill="1" applyBorder="1" applyAlignment="1">
      <alignment horizontal="center" vertical="center"/>
    </xf>
    <xf numFmtId="168" fontId="0" fillId="24" borderId="10" xfId="79" applyFont="1" applyFill="1" applyBorder="1" applyAlignment="1">
      <alignment vertical="center"/>
    </xf>
    <xf numFmtId="0" fontId="0" fillId="0" borderId="25" xfId="93" applyFont="1" applyFill="1" applyBorder="1" applyAlignment="1">
      <alignment vertical="center" wrapText="1"/>
      <protection/>
    </xf>
    <xf numFmtId="189" fontId="0" fillId="0" borderId="10" xfId="75" applyNumberFormat="1" applyFont="1" applyFill="1" applyBorder="1" applyAlignment="1">
      <alignment vertical="center"/>
    </xf>
    <xf numFmtId="200" fontId="0" fillId="0" borderId="10" xfId="93" applyNumberFormat="1" applyBorder="1" applyAlignment="1">
      <alignment horizontal="center" vertical="center"/>
      <protection/>
    </xf>
    <xf numFmtId="0" fontId="27" fillId="0" borderId="10" xfId="93" applyFont="1" applyFill="1" applyBorder="1" applyAlignment="1">
      <alignment horizontal="center" vertical="center"/>
      <protection/>
    </xf>
    <xf numFmtId="49" fontId="27" fillId="0" borderId="10" xfId="93" applyNumberFormat="1" applyFont="1" applyFill="1" applyBorder="1" applyAlignment="1">
      <alignment horizontal="center" vertical="center" wrapText="1"/>
      <protection/>
    </xf>
    <xf numFmtId="188" fontId="27" fillId="0" borderId="10" xfId="72" applyNumberFormat="1" applyFont="1" applyFill="1" applyBorder="1" applyAlignment="1">
      <alignment horizontal="center" vertical="center" wrapText="1"/>
    </xf>
    <xf numFmtId="4" fontId="27" fillId="0" borderId="10" xfId="93" applyNumberFormat="1" applyFont="1" applyFill="1" applyBorder="1" applyAlignment="1">
      <alignment horizontal="center" vertical="center" wrapText="1"/>
      <protection/>
    </xf>
    <xf numFmtId="0" fontId="0" fillId="0" borderId="10" xfId="93" applyFont="1" applyFill="1" applyBorder="1" applyAlignment="1">
      <alignment horizontal="center" vertical="center"/>
      <protection/>
    </xf>
    <xf numFmtId="189" fontId="0" fillId="0" borderId="10" xfId="93" applyNumberFormat="1" applyFont="1" applyFill="1" applyBorder="1" applyAlignment="1">
      <alignment horizontal="center" vertical="center"/>
      <protection/>
    </xf>
    <xf numFmtId="197" fontId="0" fillId="0" borderId="36" xfId="94" applyNumberFormat="1" applyFont="1" applyFill="1" applyBorder="1" applyAlignment="1">
      <alignment horizontal="center" vertical="center" wrapText="1"/>
      <protection/>
    </xf>
    <xf numFmtId="0" fontId="22" fillId="0" borderId="10" xfId="94" applyFont="1" applyFill="1" applyBorder="1" applyAlignment="1">
      <alignment horizontal="center" vertical="center"/>
      <protection/>
    </xf>
    <xf numFmtId="168" fontId="0" fillId="0" borderId="0" xfId="0" applyNumberFormat="1" applyAlignment="1">
      <alignment vertical="center"/>
    </xf>
    <xf numFmtId="168" fontId="47" fillId="0" borderId="10" xfId="79" applyFont="1" applyFill="1" applyBorder="1" applyAlignment="1" applyProtection="1">
      <alignment horizontal="center" vertical="center" wrapText="1"/>
      <protection/>
    </xf>
    <xf numFmtId="0" fontId="55" fillId="0" borderId="15" xfId="0" applyFont="1" applyBorder="1" applyAlignment="1">
      <alignment horizontal="center" vertical="center" wrapText="1"/>
    </xf>
    <xf numFmtId="0" fontId="55" fillId="24" borderId="38" xfId="0" applyFont="1" applyFill="1" applyBorder="1" applyAlignment="1">
      <alignment horizontal="justify" vertical="center"/>
    </xf>
    <xf numFmtId="0" fontId="55" fillId="24" borderId="38" xfId="0" applyFont="1" applyFill="1" applyBorder="1" applyAlignment="1">
      <alignment horizontal="justify" vertical="top"/>
    </xf>
    <xf numFmtId="187" fontId="31" fillId="27" borderId="10" xfId="95" applyNumberFormat="1" applyFont="1" applyFill="1" applyBorder="1" applyAlignment="1">
      <alignment horizontal="center" vertical="center"/>
      <protection/>
    </xf>
    <xf numFmtId="0" fontId="34" fillId="26" borderId="10" xfId="93" applyFont="1" applyFill="1" applyBorder="1" applyAlignment="1" applyProtection="1">
      <alignment horizontal="center" vertical="center" wrapText="1"/>
      <protection/>
    </xf>
    <xf numFmtId="170" fontId="34" fillId="26" borderId="10" xfId="77" applyFont="1" applyFill="1" applyBorder="1" applyAlignment="1" applyProtection="1">
      <alignment vertical="center" wrapText="1"/>
      <protection/>
    </xf>
    <xf numFmtId="170" fontId="27" fillId="4" borderId="10" xfId="77" applyFont="1" applyFill="1" applyBorder="1" applyAlignment="1">
      <alignment vertical="center"/>
    </xf>
    <xf numFmtId="0" fontId="22" fillId="0" borderId="0" xfId="93" applyFont="1" applyFill="1" applyAlignment="1">
      <alignment/>
      <protection/>
    </xf>
    <xf numFmtId="188" fontId="27" fillId="0" borderId="10" xfId="72" applyNumberFormat="1" applyFont="1" applyFill="1" applyBorder="1" applyAlignment="1">
      <alignment horizontal="right"/>
    </xf>
    <xf numFmtId="0" fontId="27" fillId="0" borderId="0" xfId="93" applyFont="1" applyFill="1" applyAlignment="1">
      <alignment/>
      <protection/>
    </xf>
    <xf numFmtId="3" fontId="22" fillId="0" borderId="0" xfId="61" applyNumberFormat="1" applyFont="1" applyFill="1" applyBorder="1" applyAlignment="1">
      <alignment horizontal="left"/>
    </xf>
    <xf numFmtId="0" fontId="22" fillId="0" borderId="0" xfId="93" applyFont="1" applyFill="1" applyBorder="1" applyAlignment="1">
      <alignment/>
      <protection/>
    </xf>
    <xf numFmtId="49" fontId="22" fillId="0" borderId="0" xfId="93" applyNumberFormat="1" applyFont="1" applyFill="1" applyBorder="1" applyAlignment="1">
      <alignment horizontal="center"/>
      <protection/>
    </xf>
    <xf numFmtId="3" fontId="22" fillId="0" borderId="0" xfId="93" applyNumberFormat="1" applyFont="1" applyFill="1" applyBorder="1" applyAlignment="1">
      <alignment horizontal="center"/>
      <protection/>
    </xf>
    <xf numFmtId="188" fontId="22" fillId="0" borderId="0" xfId="72" applyNumberFormat="1" applyFont="1" applyFill="1" applyBorder="1" applyAlignment="1">
      <alignment horizontal="right"/>
    </xf>
    <xf numFmtId="3" fontId="27" fillId="0" borderId="0" xfId="93" applyNumberFormat="1" applyFont="1" applyFill="1" applyAlignment="1">
      <alignment/>
      <protection/>
    </xf>
    <xf numFmtId="188" fontId="22" fillId="0" borderId="0" xfId="72" applyNumberFormat="1" applyFont="1" applyFill="1" applyAlignment="1">
      <alignment/>
    </xf>
    <xf numFmtId="3" fontId="22" fillId="0" borderId="0" xfId="93" applyNumberFormat="1" applyFont="1" applyFill="1" applyAlignment="1">
      <alignment/>
      <protection/>
    </xf>
    <xf numFmtId="3" fontId="0" fillId="0" borderId="36" xfId="94" applyNumberFormat="1" applyFill="1" applyBorder="1" applyAlignment="1">
      <alignment horizontal="center" vertical="center" wrapText="1"/>
      <protection/>
    </xf>
    <xf numFmtId="0" fontId="25" fillId="0" borderId="10" xfId="93" applyFont="1" applyFill="1" applyBorder="1" applyAlignment="1">
      <alignment horizontal="center" wrapText="1"/>
      <protection/>
    </xf>
    <xf numFmtId="0" fontId="19" fillId="0" borderId="0" xfId="93" applyFont="1" applyFill="1" applyAlignment="1">
      <alignment/>
      <protection/>
    </xf>
    <xf numFmtId="0" fontId="0" fillId="0" borderId="0" xfId="93" applyFill="1" applyAlignment="1">
      <alignment/>
      <protection/>
    </xf>
    <xf numFmtId="14" fontId="25" fillId="0" borderId="10" xfId="93" applyNumberFormat="1" applyFont="1" applyFill="1" applyBorder="1" applyAlignment="1">
      <alignment horizontal="center"/>
      <protection/>
    </xf>
    <xf numFmtId="49" fontId="0" fillId="0" borderId="10" xfId="92" applyNumberFormat="1" applyFont="1" applyFill="1" applyBorder="1" applyAlignment="1">
      <alignment horizontal="center" vertical="center" wrapText="1"/>
      <protection/>
    </xf>
    <xf numFmtId="200" fontId="0" fillId="0" borderId="10" xfId="78" applyNumberFormat="1" applyFon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166" fontId="22" fillId="0" borderId="36" xfId="83" applyNumberFormat="1" applyFont="1" applyFill="1" applyBorder="1" applyAlignment="1">
      <alignment horizontal="center" vertical="center" wrapText="1"/>
    </xf>
    <xf numFmtId="197" fontId="0" fillId="0" borderId="10" xfId="94" applyNumberFormat="1" applyFont="1" applyFill="1" applyBorder="1" applyAlignment="1">
      <alignment horizontal="center" vertical="center" wrapText="1"/>
      <protection/>
    </xf>
    <xf numFmtId="49" fontId="22" fillId="0" borderId="10" xfId="94" applyNumberFormat="1"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22" fillId="0" borderId="0" xfId="93" applyFont="1" applyFill="1" applyAlignment="1">
      <alignment horizontal="center" vertical="center"/>
      <protection/>
    </xf>
    <xf numFmtId="197" fontId="22" fillId="0" borderId="10" xfId="94" applyNumberFormat="1" applyFont="1" applyFill="1" applyBorder="1" applyAlignment="1">
      <alignment horizontal="center" vertical="center" wrapText="1"/>
      <protection/>
    </xf>
    <xf numFmtId="1" fontId="35" fillId="0" borderId="10" xfId="0" applyNumberFormat="1" applyFont="1" applyFill="1" applyBorder="1" applyAlignment="1">
      <alignment horizontal="center" vertical="center" wrapText="1"/>
    </xf>
    <xf numFmtId="200" fontId="35" fillId="0" borderId="10" xfId="78" applyNumberFormat="1" applyFont="1" applyFill="1" applyBorder="1" applyAlignment="1">
      <alignment horizontal="center" vertical="center" wrapText="1"/>
    </xf>
    <xf numFmtId="0" fontId="0" fillId="0" borderId="10" xfId="93" applyFont="1" applyFill="1" applyBorder="1" applyAlignment="1">
      <alignment horizontal="justify" vertical="top" wrapText="1"/>
      <protection/>
    </xf>
    <xf numFmtId="0" fontId="0" fillId="28" borderId="10" xfId="93" applyFont="1" applyFill="1" applyBorder="1" applyAlignment="1">
      <alignment horizontal="justify" vertical="center" wrapText="1"/>
      <protection/>
    </xf>
    <xf numFmtId="168" fontId="0" fillId="0" borderId="10" xfId="79" applyFont="1" applyBorder="1" applyAlignment="1">
      <alignment horizontal="center" vertical="center"/>
    </xf>
    <xf numFmtId="0" fontId="0" fillId="24" borderId="10" xfId="93" applyFont="1" applyFill="1" applyBorder="1" applyAlignment="1">
      <alignment horizontal="justify" vertical="center" wrapText="1"/>
      <protection/>
    </xf>
    <xf numFmtId="0" fontId="0" fillId="0" borderId="10" xfId="93" applyFont="1" applyFill="1" applyBorder="1" applyAlignment="1">
      <alignment vertical="center" wrapText="1"/>
      <protection/>
    </xf>
    <xf numFmtId="0" fontId="0" fillId="28" borderId="10" xfId="93" applyFont="1" applyFill="1" applyBorder="1" applyAlignment="1">
      <alignment horizontal="justify" vertical="top" wrapText="1"/>
      <protection/>
    </xf>
    <xf numFmtId="3" fontId="0" fillId="0" borderId="10" xfId="0" applyNumberFormat="1" applyFont="1" applyFill="1" applyBorder="1" applyAlignment="1">
      <alignment horizontal="center" vertical="center"/>
    </xf>
    <xf numFmtId="189" fontId="22" fillId="0" borderId="10" xfId="63" applyNumberFormat="1" applyFont="1" applyFill="1" applyBorder="1" applyAlignment="1">
      <alignment vertical="center"/>
    </xf>
    <xf numFmtId="0" fontId="23" fillId="0" borderId="10" xfId="0" applyFont="1" applyBorder="1" applyAlignment="1">
      <alignment horizontal="center" vertical="center"/>
    </xf>
    <xf numFmtId="14" fontId="23" fillId="0" borderId="10" xfId="0" applyNumberFormat="1" applyFont="1" applyBorder="1" applyAlignment="1">
      <alignment horizontal="center" vertical="center"/>
    </xf>
    <xf numFmtId="0" fontId="23" fillId="0" borderId="10" xfId="0" applyFont="1" applyBorder="1" applyAlignment="1">
      <alignment horizontal="center" vertical="center"/>
    </xf>
    <xf numFmtId="0" fontId="0" fillId="0" borderId="10" xfId="0"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17" xfId="0" applyFont="1" applyBorder="1" applyAlignment="1">
      <alignment horizontal="center" vertical="center"/>
    </xf>
    <xf numFmtId="0" fontId="18" fillId="0" borderId="13" xfId="0" applyFont="1" applyBorder="1" applyAlignment="1">
      <alignment horizontal="center" vertical="center"/>
    </xf>
    <xf numFmtId="0" fontId="18" fillId="0" borderId="16" xfId="0" applyFont="1" applyBorder="1" applyAlignment="1">
      <alignment horizontal="center" vertical="center"/>
    </xf>
    <xf numFmtId="0" fontId="20" fillId="16" borderId="15" xfId="0" applyFont="1" applyFill="1" applyBorder="1" applyAlignment="1">
      <alignment horizontal="left" vertical="center" wrapText="1"/>
    </xf>
    <xf numFmtId="0" fontId="0" fillId="0" borderId="10" xfId="0" applyFont="1" applyFill="1" applyBorder="1" applyAlignment="1">
      <alignment horizontal="left" vertical="center"/>
    </xf>
    <xf numFmtId="14" fontId="23" fillId="0" borderId="11" xfId="0" applyNumberFormat="1" applyFont="1" applyBorder="1" applyAlignment="1">
      <alignment horizontal="center" vertical="center"/>
    </xf>
    <xf numFmtId="0" fontId="23" fillId="0" borderId="29" xfId="0" applyFont="1" applyBorder="1" applyAlignment="1">
      <alignment horizontal="center" vertical="center"/>
    </xf>
    <xf numFmtId="0" fontId="23" fillId="0" borderId="42" xfId="0" applyFont="1" applyBorder="1" applyAlignment="1">
      <alignment horizontal="center" vertical="center"/>
    </xf>
    <xf numFmtId="0" fontId="20" fillId="0" borderId="15" xfId="0" applyFont="1" applyBorder="1" applyAlignment="1">
      <alignment horizontal="center" vertical="center"/>
    </xf>
    <xf numFmtId="189" fontId="20" fillId="0" borderId="10" xfId="0" applyNumberFormat="1" applyFont="1" applyBorder="1" applyAlignment="1">
      <alignment horizontal="center" vertical="center"/>
    </xf>
    <xf numFmtId="0" fontId="21" fillId="0" borderId="15" xfId="0" applyFont="1" applyBorder="1" applyAlignment="1">
      <alignment horizontal="center" vertical="center" wrapText="1"/>
    </xf>
    <xf numFmtId="14" fontId="23" fillId="0" borderId="42" xfId="0" applyNumberFormat="1" applyFont="1" applyBorder="1" applyAlignment="1">
      <alignment horizontal="center" vertical="center"/>
    </xf>
    <xf numFmtId="0" fontId="20" fillId="0" borderId="11" xfId="0" applyFont="1" applyBorder="1" applyAlignment="1">
      <alignment horizontal="right" vertical="center"/>
    </xf>
    <xf numFmtId="0" fontId="20" fillId="0" borderId="29" xfId="0" applyFont="1" applyBorder="1" applyAlignment="1">
      <alignment horizontal="right" vertical="center"/>
    </xf>
    <xf numFmtId="0" fontId="20" fillId="0" borderId="42" xfId="0" applyFont="1" applyBorder="1" applyAlignment="1">
      <alignment horizontal="right" vertical="center"/>
    </xf>
    <xf numFmtId="0" fontId="0" fillId="0" borderId="10" xfId="0" applyFont="1" applyFill="1" applyBorder="1" applyAlignment="1">
      <alignment horizontal="left" vertical="center" wrapText="1"/>
    </xf>
    <xf numFmtId="0" fontId="23" fillId="0" borderId="11" xfId="0" applyFont="1" applyBorder="1" applyAlignment="1">
      <alignment horizontal="center" vertical="center"/>
    </xf>
    <xf numFmtId="0" fontId="54" fillId="0" borderId="36" xfId="0" applyFont="1" applyBorder="1" applyAlignment="1">
      <alignment horizontal="center" vertical="center" wrapText="1"/>
    </xf>
    <xf numFmtId="0" fontId="54" fillId="0" borderId="15" xfId="0" applyFont="1" applyBorder="1" applyAlignment="1">
      <alignment horizontal="center" vertical="center" wrapText="1"/>
    </xf>
    <xf numFmtId="0" fontId="20"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18" fillId="0" borderId="10" xfId="0" applyFont="1" applyBorder="1" applyAlignment="1">
      <alignment horizontal="center" vertical="center"/>
    </xf>
    <xf numFmtId="0" fontId="28" fillId="0" borderId="17" xfId="0" applyFont="1" applyBorder="1" applyAlignment="1">
      <alignment horizontal="center" vertical="center"/>
    </xf>
    <xf numFmtId="0" fontId="28" fillId="0" borderId="13" xfId="0" applyFont="1" applyBorder="1" applyAlignment="1">
      <alignment horizontal="center" vertical="center"/>
    </xf>
    <xf numFmtId="0" fontId="28" fillId="0" borderId="16" xfId="0" applyFont="1" applyBorder="1" applyAlignment="1">
      <alignment horizontal="center" vertical="center"/>
    </xf>
    <xf numFmtId="0" fontId="20" fillId="0" borderId="10" xfId="0" applyFont="1" applyBorder="1" applyAlignment="1">
      <alignment horizontal="center" vertical="center"/>
    </xf>
    <xf numFmtId="0" fontId="55" fillId="0" borderId="36" xfId="0" applyFont="1" applyBorder="1" applyAlignment="1">
      <alignment horizontal="center" vertical="center" wrapText="1"/>
    </xf>
    <xf numFmtId="0" fontId="55" fillId="0" borderId="43" xfId="0" applyFont="1" applyBorder="1" applyAlignment="1">
      <alignment horizontal="center" vertical="center" wrapText="1"/>
    </xf>
    <xf numFmtId="0" fontId="33" fillId="0" borderId="11" xfId="0" applyFont="1" applyBorder="1" applyAlignment="1">
      <alignment horizontal="right" vertical="center"/>
    </xf>
    <xf numFmtId="0" fontId="33" fillId="0" borderId="29" xfId="0" applyFont="1" applyBorder="1" applyAlignment="1">
      <alignment horizontal="right" vertical="center"/>
    </xf>
    <xf numFmtId="0" fontId="33" fillId="0" borderId="42" xfId="0" applyFont="1" applyBorder="1" applyAlignment="1">
      <alignment horizontal="right" vertical="center"/>
    </xf>
    <xf numFmtId="0" fontId="28" fillId="0" borderId="11" xfId="0" applyFont="1" applyBorder="1" applyAlignment="1">
      <alignment horizontal="center" vertical="center"/>
    </xf>
    <xf numFmtId="0" fontId="28" fillId="0" borderId="29" xfId="0" applyFont="1" applyBorder="1" applyAlignment="1">
      <alignment horizontal="center" vertical="center"/>
    </xf>
    <xf numFmtId="0" fontId="28" fillId="0" borderId="42" xfId="0" applyFont="1" applyBorder="1" applyAlignment="1">
      <alignment horizontal="center" vertical="center"/>
    </xf>
    <xf numFmtId="0" fontId="20" fillId="16" borderId="10" xfId="0" applyFont="1" applyFill="1" applyBorder="1" applyAlignment="1">
      <alignment horizontal="left" vertical="center" wrapText="1"/>
    </xf>
    <xf numFmtId="0" fontId="28" fillId="0" borderId="10" xfId="0" applyFont="1" applyBorder="1" applyAlignment="1">
      <alignment horizontal="center" vertical="center"/>
    </xf>
    <xf numFmtId="0" fontId="0" fillId="0" borderId="36"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 xfId="0" applyFont="1" applyBorder="1" applyAlignment="1">
      <alignment horizontal="left" vertical="center" wrapText="1"/>
    </xf>
    <xf numFmtId="0" fontId="20" fillId="24" borderId="10" xfId="0" applyFont="1" applyFill="1" applyBorder="1" applyAlignment="1">
      <alignment horizontal="center" vertical="center"/>
    </xf>
    <xf numFmtId="0" fontId="21" fillId="0" borderId="0" xfId="0" applyFont="1" applyFill="1" applyBorder="1" applyAlignment="1">
      <alignment horizontal="center" vertical="center"/>
    </xf>
    <xf numFmtId="49" fontId="19" fillId="0" borderId="0" xfId="74" applyNumberFormat="1" applyFont="1" applyFill="1" applyBorder="1" applyAlignment="1">
      <alignment horizontal="center" vertical="center"/>
    </xf>
    <xf numFmtId="0" fontId="0" fillId="0" borderId="11" xfId="0" applyFont="1" applyBorder="1" applyAlignment="1">
      <alignment horizontal="left" vertical="center" wrapText="1"/>
    </xf>
    <xf numFmtId="0" fontId="0" fillId="0" borderId="29" xfId="0" applyFont="1" applyBorder="1" applyAlignment="1">
      <alignment horizontal="left" vertical="center" wrapText="1"/>
    </xf>
    <xf numFmtId="0" fontId="0" fillId="0" borderId="42" xfId="0" applyFont="1" applyBorder="1" applyAlignment="1">
      <alignment horizontal="left" vertical="center" wrapText="1"/>
    </xf>
    <xf numFmtId="49" fontId="19" fillId="0" borderId="13" xfId="74" applyNumberFormat="1" applyFont="1" applyFill="1" applyBorder="1" applyAlignment="1">
      <alignment horizontal="center" vertical="center"/>
    </xf>
    <xf numFmtId="0" fontId="20" fillId="0" borderId="15" xfId="0" applyFont="1" applyBorder="1" applyAlignment="1">
      <alignment horizontal="center" vertical="center" wrapText="1"/>
    </xf>
    <xf numFmtId="0" fontId="20" fillId="16" borderId="11" xfId="0" applyFont="1" applyFill="1" applyBorder="1" applyAlignment="1">
      <alignment horizontal="left" vertical="center" wrapText="1"/>
    </xf>
    <xf numFmtId="0" fontId="20" fillId="16" borderId="29" xfId="0" applyFont="1" applyFill="1" applyBorder="1" applyAlignment="1">
      <alignment horizontal="left" vertical="center" wrapText="1"/>
    </xf>
    <xf numFmtId="0" fontId="20" fillId="16" borderId="42" xfId="0" applyFont="1" applyFill="1" applyBorder="1" applyAlignment="1">
      <alignment horizontal="left" vertical="center" wrapText="1"/>
    </xf>
    <xf numFmtId="0" fontId="0" fillId="0" borderId="11" xfId="0" applyFont="1" applyFill="1" applyBorder="1" applyAlignment="1">
      <alignment horizontal="left" vertical="center"/>
    </xf>
    <xf numFmtId="0" fontId="0" fillId="0" borderId="29" xfId="0" applyFont="1" applyFill="1" applyBorder="1" applyAlignment="1">
      <alignment horizontal="left" vertical="center"/>
    </xf>
    <xf numFmtId="0" fontId="0" fillId="0" borderId="42" xfId="0" applyFont="1" applyFill="1" applyBorder="1" applyAlignment="1">
      <alignment horizontal="left" vertical="center"/>
    </xf>
    <xf numFmtId="1" fontId="0" fillId="0" borderId="10" xfId="0" applyNumberFormat="1" applyFont="1" applyFill="1" applyBorder="1" applyAlignment="1">
      <alignment horizontal="left" vertical="center"/>
    </xf>
    <xf numFmtId="0" fontId="0" fillId="0" borderId="15" xfId="0" applyFont="1" applyFill="1" applyBorder="1" applyAlignment="1">
      <alignment horizontal="left" vertical="center"/>
    </xf>
    <xf numFmtId="0" fontId="25" fillId="0" borderId="39"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4" xfId="0" applyFont="1" applyBorder="1" applyAlignment="1">
      <alignment horizontal="center" vertical="center" wrapText="1"/>
    </xf>
    <xf numFmtId="0" fontId="20" fillId="24" borderId="36" xfId="0" applyFont="1" applyFill="1" applyBorder="1" applyAlignment="1">
      <alignment horizontal="center" vertical="center"/>
    </xf>
    <xf numFmtId="0" fontId="20" fillId="24" borderId="43" xfId="0" applyFont="1" applyFill="1" applyBorder="1" applyAlignment="1">
      <alignment horizontal="center" vertical="center"/>
    </xf>
    <xf numFmtId="0" fontId="28" fillId="0" borderId="15" xfId="0" applyFont="1" applyBorder="1" applyAlignment="1">
      <alignment horizontal="center" vertical="center"/>
    </xf>
    <xf numFmtId="0" fontId="20" fillId="16" borderId="36" xfId="0" applyFont="1" applyFill="1" applyBorder="1" applyAlignment="1">
      <alignment horizontal="center" vertical="center"/>
    </xf>
    <xf numFmtId="0" fontId="20" fillId="16" borderId="43"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44" xfId="0" applyFont="1" applyFill="1" applyBorder="1" applyAlignment="1">
      <alignment horizontal="center" vertical="center"/>
    </xf>
    <xf numFmtId="0" fontId="27" fillId="0" borderId="10" xfId="0" applyFont="1" applyFill="1" applyBorder="1" applyAlignment="1">
      <alignment horizontal="right" vertical="center"/>
    </xf>
    <xf numFmtId="0" fontId="19" fillId="0" borderId="11"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42" xfId="0" applyFont="1" applyFill="1" applyBorder="1" applyAlignment="1">
      <alignment horizontal="center" vertical="center"/>
    </xf>
    <xf numFmtId="0" fontId="0" fillId="0" borderId="28" xfId="0" applyFont="1" applyFill="1" applyBorder="1" applyAlignment="1">
      <alignment horizontal="left" vertical="center"/>
    </xf>
    <xf numFmtId="0" fontId="0" fillId="0" borderId="42" xfId="0" applyFill="1" applyBorder="1" applyAlignment="1">
      <alignment horizontal="left" vertical="center"/>
    </xf>
    <xf numFmtId="0" fontId="0" fillId="0" borderId="28" xfId="0" applyFill="1" applyBorder="1" applyAlignment="1">
      <alignment horizontal="left" vertical="center"/>
    </xf>
    <xf numFmtId="0" fontId="0" fillId="0" borderId="28" xfId="0" applyFill="1" applyBorder="1" applyAlignment="1">
      <alignment horizontal="center" vertical="center"/>
    </xf>
    <xf numFmtId="0" fontId="0" fillId="0" borderId="42" xfId="0" applyFill="1" applyBorder="1" applyAlignment="1">
      <alignment horizontal="center" vertical="center"/>
    </xf>
    <xf numFmtId="0" fontId="27" fillId="0" borderId="45" xfId="0" applyFont="1" applyFill="1" applyBorder="1" applyAlignment="1">
      <alignment horizontal="right" vertical="center"/>
    </xf>
    <xf numFmtId="0" fontId="27" fillId="0" borderId="40" xfId="0" applyFont="1" applyFill="1" applyBorder="1" applyAlignment="1">
      <alignment horizontal="right" vertical="center"/>
    </xf>
    <xf numFmtId="0" fontId="27" fillId="0" borderId="41" xfId="0" applyFont="1" applyFill="1" applyBorder="1" applyAlignment="1">
      <alignment horizontal="right" vertical="center"/>
    </xf>
    <xf numFmtId="0" fontId="20" fillId="0" borderId="46"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0" xfId="0" applyFont="1" applyFill="1" applyBorder="1" applyAlignment="1">
      <alignment horizontal="center" vertical="center" wrapText="1"/>
    </xf>
    <xf numFmtId="189" fontId="20" fillId="0" borderId="48" xfId="74" applyNumberFormat="1" applyFont="1" applyFill="1" applyBorder="1" applyAlignment="1">
      <alignment horizontal="center" vertical="center" wrapText="1"/>
    </xf>
    <xf numFmtId="189" fontId="20" fillId="0" borderId="15" xfId="74" applyNumberFormat="1" applyFont="1" applyFill="1" applyBorder="1" applyAlignment="1">
      <alignment horizontal="center" vertical="center" wrapText="1"/>
    </xf>
    <xf numFmtId="189" fontId="20" fillId="0" borderId="36" xfId="74" applyNumberFormat="1" applyFont="1" applyFill="1" applyBorder="1" applyAlignment="1">
      <alignment horizontal="center" vertical="center" wrapText="1"/>
    </xf>
    <xf numFmtId="0" fontId="20" fillId="0" borderId="36" xfId="0" applyFont="1" applyFill="1" applyBorder="1" applyAlignment="1">
      <alignment horizontal="center" vertical="center"/>
    </xf>
    <xf numFmtId="0" fontId="20" fillId="0" borderId="15" xfId="0" applyFont="1" applyFill="1" applyBorder="1" applyAlignment="1">
      <alignment horizontal="center" vertical="center"/>
    </xf>
    <xf numFmtId="0" fontId="21" fillId="0" borderId="49" xfId="0" applyFont="1" applyFill="1" applyBorder="1" applyAlignment="1">
      <alignment horizontal="center" vertical="center" wrapText="1"/>
    </xf>
    <xf numFmtId="0" fontId="21" fillId="0" borderId="50"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0" fillId="0" borderId="28" xfId="93" applyFont="1" applyFill="1" applyBorder="1" applyAlignment="1">
      <alignment horizontal="justify" vertical="center" wrapText="1"/>
      <protection/>
    </xf>
    <xf numFmtId="0" fontId="0" fillId="0" borderId="42" xfId="93" applyFill="1" applyBorder="1" applyAlignment="1">
      <alignment horizontal="justify" vertical="center" wrapText="1"/>
      <protection/>
    </xf>
    <xf numFmtId="0" fontId="0" fillId="0" borderId="28" xfId="0" applyFont="1" applyFill="1" applyBorder="1" applyAlignment="1">
      <alignment horizontal="justify" vertical="center" wrapText="1"/>
    </xf>
    <xf numFmtId="0" fontId="0" fillId="0" borderId="42" xfId="0" applyFont="1" applyFill="1" applyBorder="1" applyAlignment="1">
      <alignment horizontal="justify" vertical="center" wrapText="1"/>
    </xf>
    <xf numFmtId="0" fontId="27" fillId="0" borderId="52" xfId="0" applyFont="1" applyFill="1" applyBorder="1" applyAlignment="1">
      <alignment horizontal="right" vertical="center"/>
    </xf>
    <xf numFmtId="0" fontId="27" fillId="0" borderId="31" xfId="0" applyFont="1" applyFill="1" applyBorder="1" applyAlignment="1">
      <alignment horizontal="right" vertical="center"/>
    </xf>
    <xf numFmtId="0" fontId="27" fillId="0" borderId="32" xfId="0" applyFont="1" applyFill="1" applyBorder="1" applyAlignment="1">
      <alignment horizontal="right" vertical="center"/>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53" xfId="0" applyFont="1" applyFill="1" applyBorder="1" applyAlignment="1">
      <alignment horizontal="center" vertical="center"/>
    </xf>
    <xf numFmtId="0" fontId="0" fillId="0" borderId="28" xfId="0" applyFont="1" applyFill="1" applyBorder="1" applyAlignment="1">
      <alignment vertical="center"/>
    </xf>
    <xf numFmtId="0" fontId="0" fillId="0" borderId="29" xfId="0" applyFill="1" applyBorder="1" applyAlignment="1">
      <alignment vertical="center"/>
    </xf>
    <xf numFmtId="0" fontId="0" fillId="0" borderId="42" xfId="0" applyFill="1" applyBorder="1" applyAlignment="1">
      <alignment vertical="center"/>
    </xf>
    <xf numFmtId="0" fontId="0" fillId="0" borderId="29" xfId="0" applyFill="1" applyBorder="1" applyAlignment="1">
      <alignment horizontal="center" vertical="center"/>
    </xf>
    <xf numFmtId="0" fontId="20" fillId="0" borderId="18" xfId="0" applyFont="1" applyFill="1" applyBorder="1" applyAlignment="1">
      <alignment horizontal="center" vertical="center" wrapText="1"/>
    </xf>
    <xf numFmtId="0" fontId="20" fillId="0" borderId="13" xfId="0" applyFont="1" applyFill="1" applyBorder="1" applyAlignment="1">
      <alignment horizontal="center" vertical="center" wrapText="1"/>
    </xf>
    <xf numFmtId="189" fontId="20" fillId="0" borderId="10" xfId="74"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0" borderId="25" xfId="0" applyFont="1" applyFill="1" applyBorder="1" applyAlignment="1">
      <alignment horizontal="center" vertical="center" wrapText="1"/>
    </xf>
    <xf numFmtId="189" fontId="21" fillId="0" borderId="48" xfId="74" applyNumberFormat="1" applyFont="1" applyFill="1" applyBorder="1" applyAlignment="1">
      <alignment horizontal="center" vertical="center" wrapText="1"/>
    </xf>
    <xf numFmtId="189" fontId="21" fillId="0" borderId="15" xfId="74" applyNumberFormat="1" applyFont="1" applyFill="1" applyBorder="1" applyAlignment="1">
      <alignment horizontal="center" vertical="center" wrapText="1"/>
    </xf>
    <xf numFmtId="189" fontId="21" fillId="0" borderId="10" xfId="74" applyNumberFormat="1" applyFont="1" applyFill="1" applyBorder="1" applyAlignment="1">
      <alignment horizontal="center" vertical="center" wrapText="1"/>
    </xf>
    <xf numFmtId="0" fontId="19" fillId="0" borderId="54"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1"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16" xfId="0" applyFont="1" applyFill="1" applyBorder="1" applyAlignment="1">
      <alignment horizontal="center" vertical="center"/>
    </xf>
    <xf numFmtId="189" fontId="20" fillId="0" borderId="36" xfId="74" applyNumberFormat="1" applyFont="1" applyFill="1" applyBorder="1" applyAlignment="1">
      <alignment horizontal="center" vertical="center"/>
    </xf>
    <xf numFmtId="189" fontId="20" fillId="0" borderId="15" xfId="74" applyNumberFormat="1"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27" fillId="0" borderId="28" xfId="0" applyFont="1" applyFill="1" applyBorder="1" applyAlignment="1">
      <alignment horizontal="left" vertical="center"/>
    </xf>
    <xf numFmtId="0" fontId="27" fillId="0" borderId="29" xfId="0" applyFont="1" applyFill="1" applyBorder="1" applyAlignment="1">
      <alignment horizontal="left" vertical="center"/>
    </xf>
    <xf numFmtId="0" fontId="20" fillId="0" borderId="37" xfId="0" applyFont="1" applyFill="1" applyBorder="1" applyAlignment="1">
      <alignment horizontal="left" vertical="center"/>
    </xf>
    <xf numFmtId="0" fontId="20" fillId="0" borderId="26" xfId="0" applyFont="1" applyFill="1" applyBorder="1" applyAlignment="1">
      <alignment horizontal="left" vertical="center"/>
    </xf>
    <xf numFmtId="0" fontId="20" fillId="0" borderId="55" xfId="0" applyFont="1" applyFill="1" applyBorder="1" applyAlignment="1">
      <alignment horizontal="left" vertical="center"/>
    </xf>
    <xf numFmtId="0" fontId="20" fillId="0" borderId="50" xfId="0" applyFont="1" applyFill="1" applyBorder="1" applyAlignment="1">
      <alignment horizontal="left" vertical="center"/>
    </xf>
    <xf numFmtId="0" fontId="18" fillId="0" borderId="56" xfId="0" applyFont="1" applyFill="1" applyBorder="1" applyAlignment="1">
      <alignment horizontal="center" vertical="center" wrapText="1"/>
    </xf>
    <xf numFmtId="0" fontId="18" fillId="0" borderId="57" xfId="0" applyFont="1" applyFill="1" applyBorder="1" applyAlignment="1">
      <alignment horizontal="center" vertical="center" wrapText="1"/>
    </xf>
    <xf numFmtId="0" fontId="18" fillId="0" borderId="58" xfId="0" applyFont="1" applyFill="1" applyBorder="1" applyAlignment="1">
      <alignment horizontal="center" vertical="center" wrapText="1"/>
    </xf>
    <xf numFmtId="0" fontId="18" fillId="0" borderId="59"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0" xfId="0" applyFont="1" applyFill="1" applyBorder="1" applyAlignment="1">
      <alignment horizontal="center" vertical="center"/>
    </xf>
    <xf numFmtId="0" fontId="54" fillId="0" borderId="55" xfId="0" applyFont="1" applyFill="1" applyBorder="1" applyAlignment="1">
      <alignment horizontal="left" vertical="center"/>
    </xf>
    <xf numFmtId="0" fontId="54" fillId="0" borderId="50" xfId="0" applyFont="1" applyFill="1" applyBorder="1" applyAlignment="1">
      <alignment horizontal="left" vertical="center"/>
    </xf>
    <xf numFmtId="0" fontId="20" fillId="0" borderId="45"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3" fillId="0" borderId="60" xfId="0" applyFont="1" applyFill="1" applyBorder="1" applyAlignment="1">
      <alignment horizontal="center" vertical="center"/>
    </xf>
    <xf numFmtId="0" fontId="23" fillId="0" borderId="61" xfId="0" applyFont="1" applyFill="1" applyBorder="1" applyAlignment="1">
      <alignment horizontal="center" vertical="center"/>
    </xf>
    <xf numFmtId="0" fontId="24" fillId="0" borderId="62"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32" xfId="0" applyFont="1" applyFill="1" applyBorder="1" applyAlignment="1">
      <alignment horizontal="center" vertical="center" wrapText="1"/>
    </xf>
    <xf numFmtId="14" fontId="25" fillId="0" borderId="30" xfId="0" applyNumberFormat="1" applyFont="1" applyFill="1" applyBorder="1" applyAlignment="1">
      <alignment horizontal="center" vertical="center" wrapText="1"/>
    </xf>
    <xf numFmtId="14" fontId="25" fillId="0" borderId="31" xfId="0" applyNumberFormat="1" applyFont="1" applyFill="1" applyBorder="1" applyAlignment="1">
      <alignment horizontal="center" vertical="center" wrapText="1"/>
    </xf>
    <xf numFmtId="14" fontId="25" fillId="0" borderId="53" xfId="0" applyNumberFormat="1" applyFont="1" applyFill="1" applyBorder="1" applyAlignment="1">
      <alignment horizontal="center" vertical="center" wrapText="1"/>
    </xf>
    <xf numFmtId="3" fontId="22" fillId="0" borderId="11" xfId="94" applyNumberFormat="1" applyFont="1" applyFill="1" applyBorder="1" applyAlignment="1">
      <alignment horizontal="center" vertical="center" wrapText="1"/>
      <protection/>
    </xf>
    <xf numFmtId="3" fontId="22" fillId="0" borderId="42" xfId="94" applyNumberFormat="1" applyFont="1" applyFill="1" applyBorder="1" applyAlignment="1">
      <alignment horizontal="center" vertical="center" wrapText="1"/>
      <protection/>
    </xf>
    <xf numFmtId="0" fontId="0" fillId="0" borderId="1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22" fillId="0" borderId="36" xfId="93" applyFont="1" applyFill="1" applyBorder="1" applyAlignment="1">
      <alignment horizontal="center"/>
      <protection/>
    </xf>
    <xf numFmtId="0" fontId="22" fillId="0" borderId="43" xfId="93" applyFont="1" applyFill="1" applyBorder="1" applyAlignment="1">
      <alignment horizontal="center"/>
      <protection/>
    </xf>
    <xf numFmtId="0" fontId="22" fillId="0" borderId="15" xfId="93" applyFont="1" applyFill="1" applyBorder="1" applyAlignment="1">
      <alignment horizontal="center"/>
      <protection/>
    </xf>
    <xf numFmtId="0" fontId="23" fillId="0" borderId="10" xfId="93" applyFont="1" applyFill="1" applyBorder="1" applyAlignment="1">
      <alignment horizontal="center"/>
      <protection/>
    </xf>
    <xf numFmtId="0" fontId="19" fillId="0" borderId="10" xfId="93" applyFont="1" applyFill="1" applyBorder="1" applyAlignment="1">
      <alignment horizontal="center" wrapText="1"/>
      <protection/>
    </xf>
    <xf numFmtId="0" fontId="0" fillId="0" borderId="10" xfId="93" applyFont="1" applyFill="1" applyBorder="1" applyAlignment="1">
      <alignment horizontal="center" wrapText="1"/>
      <protection/>
    </xf>
    <xf numFmtId="0" fontId="23" fillId="0" borderId="10" xfId="93" applyFont="1" applyFill="1" applyBorder="1" applyAlignment="1">
      <alignment horizontal="center" wrapText="1"/>
      <protection/>
    </xf>
    <xf numFmtId="0" fontId="18" fillId="0" borderId="10" xfId="93" applyFont="1" applyFill="1" applyBorder="1" applyAlignment="1">
      <alignment horizontal="center" wrapText="1"/>
      <protection/>
    </xf>
    <xf numFmtId="0" fontId="27" fillId="0" borderId="11" xfId="93" applyFont="1" applyFill="1" applyBorder="1" applyAlignment="1">
      <alignment horizontal="right"/>
      <protection/>
    </xf>
    <xf numFmtId="0" fontId="27" fillId="0" borderId="29" xfId="93" applyFont="1" applyFill="1" applyBorder="1" applyAlignment="1">
      <alignment horizontal="right"/>
      <protection/>
    </xf>
    <xf numFmtId="0" fontId="27" fillId="0" borderId="42" xfId="93" applyFont="1" applyFill="1" applyBorder="1" applyAlignment="1">
      <alignment horizontal="right"/>
      <protection/>
    </xf>
    <xf numFmtId="0" fontId="22" fillId="0" borderId="11" xfId="94" applyFont="1" applyFill="1" applyBorder="1" applyAlignment="1">
      <alignment horizontal="center" vertical="center" wrapText="1"/>
      <protection/>
    </xf>
    <xf numFmtId="0" fontId="22" fillId="0" borderId="42" xfId="94" applyFont="1" applyFill="1" applyBorder="1" applyAlignment="1">
      <alignment horizontal="center" vertical="center" wrapText="1"/>
      <protection/>
    </xf>
    <xf numFmtId="0" fontId="18" fillId="0" borderId="17" xfId="93" applyFont="1" applyFill="1" applyBorder="1" applyAlignment="1">
      <alignment horizontal="center"/>
      <protection/>
    </xf>
    <xf numFmtId="0" fontId="18" fillId="0" borderId="13" xfId="93" applyFont="1" applyFill="1" applyBorder="1" applyAlignment="1">
      <alignment horizontal="center"/>
      <protection/>
    </xf>
    <xf numFmtId="0" fontId="18" fillId="0" borderId="16" xfId="93" applyFont="1" applyFill="1" applyBorder="1" applyAlignment="1">
      <alignment horizontal="center"/>
      <protection/>
    </xf>
    <xf numFmtId="0" fontId="27" fillId="0" borderId="11" xfId="93" applyFont="1" applyFill="1" applyBorder="1" applyAlignment="1">
      <alignment horizontal="center" vertical="center"/>
      <protection/>
    </xf>
    <xf numFmtId="0" fontId="27" fillId="0" borderId="42" xfId="93" applyFont="1" applyFill="1" applyBorder="1" applyAlignment="1">
      <alignment horizontal="center" vertical="center"/>
      <protection/>
    </xf>
    <xf numFmtId="3" fontId="22" fillId="0" borderId="39" xfId="94" applyNumberFormat="1" applyFont="1" applyFill="1" applyBorder="1" applyAlignment="1">
      <alignment horizontal="center" vertical="center" wrapText="1"/>
      <protection/>
    </xf>
    <xf numFmtId="3" fontId="22" fillId="0" borderId="41" xfId="94" applyNumberFormat="1" applyFont="1" applyFill="1" applyBorder="1" applyAlignment="1">
      <alignment horizontal="center" vertical="center" wrapText="1"/>
      <protection/>
    </xf>
    <xf numFmtId="3" fontId="22" fillId="0" borderId="10" xfId="94" applyNumberFormat="1" applyFont="1" applyFill="1" applyBorder="1" applyAlignment="1">
      <alignment horizontal="center" vertical="center" wrapText="1"/>
      <protection/>
    </xf>
    <xf numFmtId="0" fontId="23" fillId="26" borderId="39" xfId="93" applyFont="1" applyFill="1" applyBorder="1" applyAlignment="1">
      <alignment horizontal="center" vertical="center" wrapText="1"/>
      <protection/>
    </xf>
    <xf numFmtId="0" fontId="23" fillId="26" borderId="40" xfId="93" applyFont="1" applyFill="1" applyBorder="1" applyAlignment="1">
      <alignment horizontal="center" vertical="center" wrapText="1"/>
      <protection/>
    </xf>
    <xf numFmtId="0" fontId="23" fillId="26" borderId="41" xfId="93" applyFont="1" applyFill="1" applyBorder="1" applyAlignment="1">
      <alignment horizontal="center" vertical="center" wrapText="1"/>
      <protection/>
    </xf>
    <xf numFmtId="0" fontId="23" fillId="26" borderId="17" xfId="93" applyFont="1" applyFill="1" applyBorder="1" applyAlignment="1">
      <alignment horizontal="center" vertical="center" wrapText="1"/>
      <protection/>
    </xf>
    <xf numFmtId="0" fontId="23" fillId="26" borderId="13" xfId="93" applyFont="1" applyFill="1" applyBorder="1" applyAlignment="1">
      <alignment horizontal="center" vertical="center" wrapText="1"/>
      <protection/>
    </xf>
    <xf numFmtId="0" fontId="23" fillId="26" borderId="16" xfId="93" applyFont="1" applyFill="1" applyBorder="1" applyAlignment="1">
      <alignment horizontal="center" vertical="center" wrapText="1"/>
      <protection/>
    </xf>
    <xf numFmtId="1" fontId="0" fillId="26" borderId="11" xfId="97" applyNumberFormat="1" applyFont="1" applyFill="1" applyBorder="1" applyAlignment="1">
      <alignment horizontal="center" vertical="center" wrapText="1"/>
    </xf>
    <xf numFmtId="1" fontId="0" fillId="26" borderId="42" xfId="97" applyNumberFormat="1" applyFont="1" applyFill="1" applyBorder="1" applyAlignment="1">
      <alignment horizontal="center" vertical="center" wrapText="1"/>
    </xf>
    <xf numFmtId="192" fontId="27" fillId="4" borderId="11" xfId="97" applyNumberFormat="1" applyFont="1" applyFill="1" applyBorder="1" applyAlignment="1">
      <alignment horizontal="center" vertical="center"/>
    </xf>
    <xf numFmtId="9" fontId="27" fillId="4" borderId="42" xfId="97" applyFont="1" applyFill="1" applyBorder="1" applyAlignment="1">
      <alignment horizontal="center" vertical="center"/>
    </xf>
    <xf numFmtId="0" fontId="0" fillId="26" borderId="36" xfId="93" applyFont="1" applyFill="1" applyBorder="1" applyAlignment="1">
      <alignment horizontal="center" vertical="center" wrapText="1"/>
      <protection/>
    </xf>
    <xf numFmtId="0" fontId="0" fillId="26" borderId="43" xfId="93" applyFont="1" applyFill="1" applyBorder="1" applyAlignment="1">
      <alignment horizontal="center" vertical="center" wrapText="1"/>
      <protection/>
    </xf>
    <xf numFmtId="0" fontId="0" fillId="26" borderId="15" xfId="93" applyFont="1" applyFill="1" applyBorder="1" applyAlignment="1">
      <alignment horizontal="center" vertical="center" wrapText="1"/>
      <protection/>
    </xf>
    <xf numFmtId="0" fontId="23" fillId="26" borderId="12" xfId="93" applyFont="1" applyFill="1" applyBorder="1" applyAlignment="1">
      <alignment horizontal="center" vertical="center" wrapText="1"/>
      <protection/>
    </xf>
    <xf numFmtId="0" fontId="23" fillId="26" borderId="0" xfId="93" applyFont="1" applyFill="1" applyBorder="1" applyAlignment="1">
      <alignment horizontal="center" vertical="center" wrapText="1"/>
      <protection/>
    </xf>
    <xf numFmtId="0" fontId="23" fillId="26" borderId="14" xfId="93" applyFont="1" applyFill="1" applyBorder="1" applyAlignment="1">
      <alignment horizontal="center" vertical="center" wrapText="1"/>
      <protection/>
    </xf>
    <xf numFmtId="1" fontId="20" fillId="26" borderId="10" xfId="97" applyNumberFormat="1" applyFont="1" applyFill="1" applyBorder="1" applyAlignment="1">
      <alignment horizontal="center" vertical="center" wrapText="1"/>
    </xf>
    <xf numFmtId="0" fontId="27" fillId="4" borderId="11" xfId="93" applyFont="1" applyFill="1" applyBorder="1" applyAlignment="1">
      <alignment horizontal="center" vertical="center"/>
      <protection/>
    </xf>
    <xf numFmtId="0" fontId="27" fillId="4" borderId="29" xfId="93" applyFont="1" applyFill="1" applyBorder="1" applyAlignment="1">
      <alignment horizontal="center" vertical="center"/>
      <protection/>
    </xf>
    <xf numFmtId="0" fontId="27" fillId="4" borderId="42" xfId="93" applyFont="1" applyFill="1" applyBorder="1" applyAlignment="1">
      <alignment horizontal="center" vertical="center"/>
      <protection/>
    </xf>
    <xf numFmtId="192" fontId="0" fillId="26" borderId="10" xfId="93" applyNumberFormat="1" applyFont="1" applyFill="1" applyBorder="1" applyAlignment="1">
      <alignment horizontal="center" vertical="center"/>
      <protection/>
    </xf>
    <xf numFmtId="0" fontId="0" fillId="26" borderId="10" xfId="93" applyFont="1" applyFill="1" applyBorder="1" applyAlignment="1">
      <alignment horizontal="center" vertical="center"/>
      <protection/>
    </xf>
    <xf numFmtId="9" fontId="20" fillId="26" borderId="10" xfId="97" applyFont="1" applyFill="1" applyBorder="1" applyAlignment="1">
      <alignment horizontal="center" vertical="center" wrapText="1"/>
    </xf>
    <xf numFmtId="0" fontId="23" fillId="26" borderId="11" xfId="93" applyFont="1" applyFill="1" applyBorder="1" applyAlignment="1">
      <alignment horizontal="center" vertical="center" wrapText="1"/>
      <protection/>
    </xf>
    <xf numFmtId="0" fontId="23" fillId="26" borderId="29" xfId="93" applyFont="1" applyFill="1" applyBorder="1" applyAlignment="1">
      <alignment horizontal="center" vertical="center" wrapText="1"/>
      <protection/>
    </xf>
    <xf numFmtId="0" fontId="23" fillId="26" borderId="42" xfId="93" applyFont="1" applyFill="1" applyBorder="1" applyAlignment="1">
      <alignment horizontal="center" vertical="center" wrapText="1"/>
      <protection/>
    </xf>
    <xf numFmtId="9" fontId="20" fillId="26" borderId="11" xfId="97" applyNumberFormat="1" applyFont="1" applyFill="1" applyBorder="1" applyAlignment="1">
      <alignment horizontal="center" vertical="center" wrapText="1"/>
    </xf>
    <xf numFmtId="9" fontId="20" fillId="26" borderId="42" xfId="97" applyNumberFormat="1" applyFont="1" applyFill="1" applyBorder="1" applyAlignment="1">
      <alignment horizontal="center" vertical="center" wrapText="1"/>
    </xf>
    <xf numFmtId="0" fontId="0" fillId="24" borderId="36" xfId="93" applyFont="1" applyFill="1" applyBorder="1" applyAlignment="1">
      <alignment horizontal="center" vertical="center" wrapText="1"/>
      <protection/>
    </xf>
    <xf numFmtId="0" fontId="0" fillId="24" borderId="43" xfId="93" applyFont="1" applyFill="1" applyBorder="1" applyAlignment="1">
      <alignment horizontal="center" vertical="center" wrapText="1"/>
      <protection/>
    </xf>
    <xf numFmtId="0" fontId="59" fillId="24" borderId="11" xfId="93" applyFont="1" applyFill="1" applyBorder="1" applyAlignment="1" applyProtection="1">
      <alignment horizontal="center" vertical="center" wrapText="1"/>
      <protection/>
    </xf>
    <xf numFmtId="0" fontId="59" fillId="24" borderId="29" xfId="93" applyFont="1" applyFill="1" applyBorder="1" applyAlignment="1" applyProtection="1">
      <alignment horizontal="center" vertical="center" wrapText="1"/>
      <protection/>
    </xf>
    <xf numFmtId="0" fontId="59" fillId="24" borderId="42" xfId="93" applyFont="1" applyFill="1" applyBorder="1" applyAlignment="1" applyProtection="1">
      <alignment horizontal="center" vertical="center" wrapText="1"/>
      <protection/>
    </xf>
    <xf numFmtId="1" fontId="0" fillId="24" borderId="11" xfId="97" applyNumberFormat="1" applyFont="1" applyFill="1" applyBorder="1" applyAlignment="1">
      <alignment horizontal="center" vertical="center" wrapText="1"/>
    </xf>
    <xf numFmtId="1" fontId="0" fillId="24" borderId="42" xfId="97" applyNumberFormat="1" applyFont="1" applyFill="1" applyBorder="1" applyAlignment="1">
      <alignment horizontal="center" vertical="center" wrapText="1"/>
    </xf>
    <xf numFmtId="192" fontId="0" fillId="24" borderId="36" xfId="93" applyNumberFormat="1" applyFont="1" applyFill="1" applyBorder="1" applyAlignment="1">
      <alignment horizontal="center" vertical="center"/>
      <protection/>
    </xf>
    <xf numFmtId="192" fontId="0" fillId="24" borderId="15" xfId="93" applyNumberFormat="1" applyFont="1" applyFill="1" applyBorder="1" applyAlignment="1">
      <alignment horizontal="center" vertical="center"/>
      <protection/>
    </xf>
    <xf numFmtId="9" fontId="20" fillId="24" borderId="10" xfId="97" applyFont="1" applyFill="1" applyBorder="1" applyAlignment="1">
      <alignment horizontal="center" vertical="center" wrapText="1"/>
    </xf>
    <xf numFmtId="0" fontId="0" fillId="0" borderId="10" xfId="93" applyFont="1" applyBorder="1" applyAlignment="1">
      <alignment horizontal="center" vertical="center"/>
      <protection/>
    </xf>
    <xf numFmtId="0" fontId="20" fillId="0" borderId="10" xfId="93" applyFont="1" applyBorder="1" applyAlignment="1">
      <alignment horizontal="center" vertical="center" wrapText="1"/>
      <protection/>
    </xf>
    <xf numFmtId="0" fontId="20" fillId="0" borderId="10" xfId="93" applyFont="1" applyFill="1" applyBorder="1" applyAlignment="1">
      <alignment horizontal="center" vertical="center" wrapText="1"/>
      <protection/>
    </xf>
    <xf numFmtId="0" fontId="20" fillId="0" borderId="36" xfId="93" applyFont="1" applyFill="1" applyBorder="1" applyAlignment="1">
      <alignment horizontal="center" vertical="center" wrapText="1"/>
      <protection/>
    </xf>
    <xf numFmtId="0" fontId="20" fillId="0" borderId="43" xfId="93" applyFont="1" applyFill="1" applyBorder="1" applyAlignment="1">
      <alignment horizontal="center" vertical="center" wrapText="1"/>
      <protection/>
    </xf>
    <xf numFmtId="0" fontId="20" fillId="0" borderId="15" xfId="93" applyFont="1" applyFill="1" applyBorder="1" applyAlignment="1">
      <alignment horizontal="center" vertical="center" wrapText="1"/>
      <protection/>
    </xf>
    <xf numFmtId="0" fontId="20" fillId="0" borderId="10" xfId="93" applyFont="1" applyBorder="1" applyAlignment="1">
      <alignment horizontal="left" vertical="center"/>
      <protection/>
    </xf>
    <xf numFmtId="0" fontId="24" fillId="0" borderId="10" xfId="93" applyFont="1" applyBorder="1" applyAlignment="1">
      <alignment horizontal="left" vertical="center" wrapText="1"/>
      <protection/>
    </xf>
    <xf numFmtId="0" fontId="0" fillId="0" borderId="10" xfId="93" applyFont="1" applyBorder="1" applyAlignment="1">
      <alignment horizontal="left" vertical="center"/>
      <protection/>
    </xf>
    <xf numFmtId="0" fontId="0" fillId="0" borderId="10" xfId="93" applyFont="1" applyBorder="1" applyAlignment="1">
      <alignment horizontal="left" vertical="center" wrapText="1"/>
      <protection/>
    </xf>
    <xf numFmtId="0" fontId="18" fillId="0" borderId="10" xfId="93" applyFont="1" applyBorder="1" applyAlignment="1">
      <alignment horizontal="center" vertical="center" wrapText="1"/>
      <protection/>
    </xf>
    <xf numFmtId="0" fontId="18" fillId="0" borderId="10" xfId="93" applyFont="1" applyBorder="1" applyAlignment="1">
      <alignment horizontal="left" vertical="center" wrapText="1"/>
      <protection/>
    </xf>
    <xf numFmtId="0" fontId="0" fillId="0" borderId="10" xfId="93" applyBorder="1" applyAlignment="1">
      <alignment horizontal="center" vertical="center"/>
      <protection/>
    </xf>
    <xf numFmtId="0" fontId="24" fillId="0" borderId="10" xfId="93" applyFont="1" applyBorder="1" applyAlignment="1">
      <alignment horizontal="center" vertical="center" wrapText="1"/>
      <protection/>
    </xf>
    <xf numFmtId="0" fontId="19" fillId="0" borderId="10" xfId="93" applyFont="1" applyBorder="1" applyAlignment="1">
      <alignment horizontal="center" vertical="center" wrapText="1"/>
      <protection/>
    </xf>
    <xf numFmtId="0" fontId="0" fillId="0" borderId="10" xfId="93" applyFont="1" applyBorder="1" applyAlignment="1">
      <alignment horizontal="center" vertical="center" wrapText="1"/>
      <protection/>
    </xf>
    <xf numFmtId="0" fontId="25" fillId="0" borderId="10" xfId="93" applyFont="1" applyBorder="1" applyAlignment="1">
      <alignment horizontal="center" vertical="center" wrapText="1"/>
      <protection/>
    </xf>
    <xf numFmtId="14" fontId="25" fillId="0" borderId="10" xfId="93" applyNumberFormat="1" applyFont="1" applyBorder="1" applyAlignment="1">
      <alignment horizontal="center" vertical="center"/>
      <protection/>
    </xf>
    <xf numFmtId="189" fontId="0" fillId="24" borderId="10" xfId="75" applyNumberFormat="1" applyFont="1" applyFill="1" applyBorder="1" applyAlignment="1">
      <alignment horizontal="center" vertical="center"/>
    </xf>
    <xf numFmtId="168" fontId="0" fillId="24" borderId="10" xfId="79" applyFont="1" applyFill="1" applyBorder="1" applyAlignment="1">
      <alignment horizontal="center" vertical="center"/>
    </xf>
    <xf numFmtId="0" fontId="0" fillId="24" borderId="10" xfId="93" applyFill="1" applyBorder="1" applyAlignment="1">
      <alignment horizontal="center" vertical="center"/>
      <protection/>
    </xf>
  </cellXfs>
  <cellStyles count="92">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2" xfId="40"/>
    <cellStyle name="60% - Énfasis3" xfId="41"/>
    <cellStyle name="60% - Énfasis4" xfId="42"/>
    <cellStyle name="60% - Énfasis5" xfId="43"/>
    <cellStyle name="60% - Énfasis6" xfId="44"/>
    <cellStyle name="Bueno" xfId="45"/>
    <cellStyle name="Cálculo" xfId="46"/>
    <cellStyle name="Celda de comprobación" xfId="47"/>
    <cellStyle name="Celda vinculada" xfId="48"/>
    <cellStyle name="Encabezado 1" xfId="49"/>
    <cellStyle name="Encabezado 4" xfId="50"/>
    <cellStyle name="Énfasis1" xfId="51"/>
    <cellStyle name="Énfasis2" xfId="52"/>
    <cellStyle name="Énfasis3" xfId="53"/>
    <cellStyle name="Énfasis4" xfId="54"/>
    <cellStyle name="Énfasis5" xfId="55"/>
    <cellStyle name="Énfasis6" xfId="56"/>
    <cellStyle name="Entrada" xfId="57"/>
    <cellStyle name="Incorrecto" xfId="58"/>
    <cellStyle name="Comma" xfId="59"/>
    <cellStyle name="Comma [0]" xfId="60"/>
    <cellStyle name="Millares [0]_3-SISTEMA DESARROLLO ADMINISTRATIVO-POA 2008-1" xfId="61"/>
    <cellStyle name="Millares 10" xfId="62"/>
    <cellStyle name="Millares 11" xfId="63"/>
    <cellStyle name="Millares 2" xfId="64"/>
    <cellStyle name="Millares 3" xfId="65"/>
    <cellStyle name="Millares 4" xfId="66"/>
    <cellStyle name="Millares 5" xfId="67"/>
    <cellStyle name="Millares 6" xfId="68"/>
    <cellStyle name="Millares 7" xfId="69"/>
    <cellStyle name="Millares 8" xfId="70"/>
    <cellStyle name="Millares 9" xfId="71"/>
    <cellStyle name="Millares_3-SISTEMA DESARROLLO ADMINISTRATIVO-POA 2008-1" xfId="72"/>
    <cellStyle name="Millares_Copia de MATRICES OPERATIVAS PROYECTOS PAT 07-09-AJUSTADAS-2008" xfId="73"/>
    <cellStyle name="Millares_FORMATO POA" xfId="74"/>
    <cellStyle name="Millares_FORMATO POA 2" xfId="75"/>
    <cellStyle name="Millares_Libro2" xfId="76"/>
    <cellStyle name="Currency" xfId="77"/>
    <cellStyle name="Currency [0]" xfId="78"/>
    <cellStyle name="Moneda [0] 2" xfId="79"/>
    <cellStyle name="Moneda [0] 3" xfId="80"/>
    <cellStyle name="Moneda 10" xfId="81"/>
    <cellStyle name="Moneda 2" xfId="82"/>
    <cellStyle name="Moneda 2 2" xfId="83"/>
    <cellStyle name="Moneda 3" xfId="84"/>
    <cellStyle name="Moneda 4" xfId="85"/>
    <cellStyle name="Moneda 5" xfId="86"/>
    <cellStyle name="Moneda 6" xfId="87"/>
    <cellStyle name="Moneda 7" xfId="88"/>
    <cellStyle name="Moneda 8" xfId="89"/>
    <cellStyle name="Moneda 9" xfId="90"/>
    <cellStyle name="Neutral" xfId="91"/>
    <cellStyle name="Normal 11" xfId="92"/>
    <cellStyle name="Normal 2" xfId="93"/>
    <cellStyle name="Normal 3" xfId="94"/>
    <cellStyle name="Normal 4" xfId="95"/>
    <cellStyle name="Notas" xfId="96"/>
    <cellStyle name="Percent" xfId="97"/>
    <cellStyle name="Porcentaje 2" xfId="98"/>
    <cellStyle name="Salida" xfId="99"/>
    <cellStyle name="Texto de advertencia" xfId="100"/>
    <cellStyle name="Texto explicativo" xfId="101"/>
    <cellStyle name="Título" xfId="102"/>
    <cellStyle name="Título 2" xfId="103"/>
    <cellStyle name="Título 3" xfId="104"/>
    <cellStyle name="Total"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1</xdr:col>
      <xdr:colOff>1038225</xdr:colOff>
      <xdr:row>3</xdr:row>
      <xdr:rowOff>285750</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57150" y="0"/>
          <a:ext cx="1247775"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0</xdr:row>
      <xdr:rowOff>95250</xdr:rowOff>
    </xdr:from>
    <xdr:to>
      <xdr:col>0</xdr:col>
      <xdr:colOff>1790700</xdr:colOff>
      <xdr:row>3</xdr:row>
      <xdr:rowOff>161925</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447675" y="95250"/>
          <a:ext cx="1343025" cy="1247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1228725</xdr:colOff>
      <xdr:row>3</xdr:row>
      <xdr:rowOff>190500</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0" y="0"/>
          <a:ext cx="1228725"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38100</xdr:rowOff>
    </xdr:from>
    <xdr:to>
      <xdr:col>1</xdr:col>
      <xdr:colOff>114300</xdr:colOff>
      <xdr:row>3</xdr:row>
      <xdr:rowOff>161925</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247650" y="38100"/>
          <a:ext cx="1276350" cy="1323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ad\planes%20operativos\PLANES%20OPERATIVOS%202017\2.%20AREAS%20PROTEGIDAS%20Y%20ECOSISTEMAS%20ESTRATEGICOS\2.2%20ADMINISTRACION%20AREAS%20PROTEGIDAS\FEV-16%20Admon%20areas%20protegid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ad\planes%20operativos\UDownloads\Copia%20de%20FEV-16%20Admon%20areas%20protegidas%202019%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EV-16%20Admon%20areas%20protegidas%201802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
    </sheetNames>
    <sheetDataSet>
      <sheetData sheetId="2">
        <row r="4">
          <cell r="F4" t="str">
            <v>Versión 7</v>
          </cell>
          <cell r="G4">
            <v>42507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H.A."/>
      <sheetName val="POA H.B."/>
      <sheetName val="POA H.C. "/>
      <sheetName val="POA H.D. "/>
      <sheetName val="presupuesto sirap"/>
    </sheetNames>
    <sheetDataSet>
      <sheetData sheetId="1">
        <row r="4">
          <cell r="K4" t="str">
            <v>Versión 0</v>
          </cell>
          <cell r="O4">
            <v>42999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A H.A."/>
      <sheetName val="POA H.B."/>
      <sheetName val="POA H.C. "/>
      <sheetName val="POA H.D. "/>
    </sheetNames>
    <sheetDataSet>
      <sheetData sheetId="0">
        <row r="4">
          <cell r="K4" t="str">
            <v>Versión 0</v>
          </cell>
          <cell r="N4">
            <v>42999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27"/>
  <sheetViews>
    <sheetView showGridLines="0" zoomScale="80" zoomScaleNormal="80" zoomScalePageLayoutView="0" workbookViewId="0" topLeftCell="A16">
      <selection activeCell="I20" sqref="I20"/>
    </sheetView>
  </sheetViews>
  <sheetFormatPr defaultColWidth="11.421875" defaultRowHeight="12.75"/>
  <cols>
    <col min="1" max="1" width="4.00390625" style="1" customWidth="1"/>
    <col min="2" max="2" width="16.57421875" style="1" customWidth="1"/>
    <col min="3" max="3" width="12.28125" style="1" customWidth="1"/>
    <col min="4" max="4" width="11.28125" style="1" customWidth="1"/>
    <col min="5" max="5" width="11.57421875" style="1" customWidth="1"/>
    <col min="6" max="6" width="22.140625" style="1" customWidth="1"/>
    <col min="7" max="7" width="25.28125" style="3" customWidth="1"/>
    <col min="8" max="8" width="30.8515625" style="1" customWidth="1"/>
    <col min="9" max="9" width="19.8515625" style="1" customWidth="1"/>
    <col min="10" max="10" width="32.7109375" style="1" customWidth="1"/>
    <col min="11" max="11" width="28.8515625" style="1" customWidth="1"/>
    <col min="12" max="12" width="18.140625" style="1" customWidth="1"/>
    <col min="13" max="15" width="19.421875" style="1" customWidth="1"/>
    <col min="16" max="16" width="25.57421875" style="1" customWidth="1"/>
    <col min="17" max="19" width="11.421875" style="1" customWidth="1"/>
    <col min="20" max="20" width="11.421875" style="1" hidden="1" customWidth="1"/>
    <col min="21" max="16384" width="11.421875" style="1" customWidth="1"/>
  </cols>
  <sheetData>
    <row r="1" spans="1:20" ht="31.5" customHeight="1">
      <c r="A1" s="235"/>
      <c r="B1" s="235"/>
      <c r="C1" s="236" t="s">
        <v>49</v>
      </c>
      <c r="D1" s="237"/>
      <c r="E1" s="237"/>
      <c r="F1" s="237"/>
      <c r="G1" s="237"/>
      <c r="H1" s="237"/>
      <c r="I1" s="237"/>
      <c r="J1" s="238"/>
      <c r="K1" s="259" t="s">
        <v>95</v>
      </c>
      <c r="L1" s="259"/>
      <c r="M1" s="259"/>
      <c r="N1" s="259"/>
      <c r="O1" s="259"/>
      <c r="P1" s="21"/>
      <c r="T1" s="49" t="s">
        <v>144</v>
      </c>
    </row>
    <row r="2" spans="1:20" ht="19.5" customHeight="1">
      <c r="A2" s="235"/>
      <c r="B2" s="235"/>
      <c r="C2" s="239"/>
      <c r="D2" s="240"/>
      <c r="E2" s="240"/>
      <c r="F2" s="240"/>
      <c r="G2" s="240"/>
      <c r="H2" s="240"/>
      <c r="I2" s="240"/>
      <c r="J2" s="241"/>
      <c r="K2" s="234" t="s">
        <v>52</v>
      </c>
      <c r="L2" s="234"/>
      <c r="M2" s="234"/>
      <c r="N2" s="234"/>
      <c r="O2" s="234"/>
      <c r="P2" s="17"/>
      <c r="T2" s="49" t="s">
        <v>145</v>
      </c>
    </row>
    <row r="3" spans="1:20" ht="19.5" customHeight="1">
      <c r="A3" s="235"/>
      <c r="B3" s="235"/>
      <c r="C3" s="236" t="s">
        <v>50</v>
      </c>
      <c r="D3" s="237"/>
      <c r="E3" s="237"/>
      <c r="F3" s="237"/>
      <c r="G3" s="237"/>
      <c r="H3" s="237"/>
      <c r="I3" s="237"/>
      <c r="J3" s="238"/>
      <c r="K3" s="234" t="s">
        <v>53</v>
      </c>
      <c r="L3" s="234"/>
      <c r="M3" s="234"/>
      <c r="N3" s="234" t="s">
        <v>66</v>
      </c>
      <c r="O3" s="234"/>
      <c r="P3" s="17"/>
      <c r="T3" s="49" t="s">
        <v>146</v>
      </c>
    </row>
    <row r="4" spans="1:20" ht="24.75" customHeight="1">
      <c r="A4" s="235"/>
      <c r="B4" s="235"/>
      <c r="C4" s="239"/>
      <c r="D4" s="240"/>
      <c r="E4" s="240"/>
      <c r="F4" s="240"/>
      <c r="G4" s="240"/>
      <c r="H4" s="240"/>
      <c r="I4" s="240"/>
      <c r="J4" s="241"/>
      <c r="K4" s="255" t="s">
        <v>155</v>
      </c>
      <c r="L4" s="245"/>
      <c r="M4" s="246"/>
      <c r="N4" s="244">
        <v>42999</v>
      </c>
      <c r="O4" s="250"/>
      <c r="P4" s="22"/>
      <c r="T4" s="49" t="s">
        <v>147</v>
      </c>
    </row>
    <row r="5" spans="1:20" ht="31.5" customHeight="1">
      <c r="A5" s="260" t="s">
        <v>101</v>
      </c>
      <c r="B5" s="260"/>
      <c r="C5" s="260"/>
      <c r="D5" s="260"/>
      <c r="E5" s="260"/>
      <c r="F5" s="260"/>
      <c r="G5" s="260"/>
      <c r="H5" s="260"/>
      <c r="I5" s="260"/>
      <c r="J5" s="260"/>
      <c r="K5" s="260"/>
      <c r="L5" s="260"/>
      <c r="M5" s="260"/>
      <c r="N5" s="260"/>
      <c r="O5" s="260"/>
      <c r="P5" s="23"/>
      <c r="T5" s="49" t="s">
        <v>148</v>
      </c>
    </row>
    <row r="6" spans="1:20" ht="30.75" customHeight="1">
      <c r="A6" s="242" t="s">
        <v>3</v>
      </c>
      <c r="B6" s="242"/>
      <c r="C6" s="242"/>
      <c r="D6" s="294" t="s">
        <v>113</v>
      </c>
      <c r="E6" s="294"/>
      <c r="F6" s="294"/>
      <c r="G6" s="294"/>
      <c r="H6" s="41" t="s">
        <v>0</v>
      </c>
      <c r="I6" s="42" t="s">
        <v>1</v>
      </c>
      <c r="J6" s="30"/>
      <c r="K6" s="15"/>
      <c r="L6" s="280"/>
      <c r="M6" s="280"/>
      <c r="N6" s="18"/>
      <c r="O6" s="35"/>
      <c r="P6" s="18"/>
      <c r="Q6" s="4"/>
      <c r="T6" s="49" t="s">
        <v>156</v>
      </c>
    </row>
    <row r="7" spans="1:20" ht="34.5" customHeight="1">
      <c r="A7" s="273" t="s">
        <v>60</v>
      </c>
      <c r="B7" s="273"/>
      <c r="C7" s="273"/>
      <c r="D7" s="243" t="s">
        <v>114</v>
      </c>
      <c r="E7" s="243"/>
      <c r="F7" s="243"/>
      <c r="G7" s="243"/>
      <c r="H7" s="14" t="s">
        <v>103</v>
      </c>
      <c r="I7" s="28">
        <v>300000000</v>
      </c>
      <c r="J7" s="31"/>
      <c r="K7" s="11"/>
      <c r="L7" s="281"/>
      <c r="M7" s="281"/>
      <c r="N7" s="12"/>
      <c r="O7" s="36"/>
      <c r="P7" s="12"/>
      <c r="T7" s="49" t="s">
        <v>157</v>
      </c>
    </row>
    <row r="8" spans="1:20" ht="34.5" customHeight="1">
      <c r="A8" s="287" t="s">
        <v>108</v>
      </c>
      <c r="B8" s="288"/>
      <c r="C8" s="289"/>
      <c r="D8" s="290" t="s">
        <v>125</v>
      </c>
      <c r="E8" s="291"/>
      <c r="F8" s="291"/>
      <c r="G8" s="292"/>
      <c r="H8" s="7" t="s">
        <v>92</v>
      </c>
      <c r="I8" s="29"/>
      <c r="J8" s="31"/>
      <c r="K8" s="11"/>
      <c r="L8" s="12"/>
      <c r="M8" s="12"/>
      <c r="N8" s="12"/>
      <c r="O8" s="36"/>
      <c r="P8" s="12"/>
      <c r="T8" s="50" t="s">
        <v>149</v>
      </c>
    </row>
    <row r="9" spans="1:20" ht="45.75" customHeight="1">
      <c r="A9" s="273" t="s">
        <v>2</v>
      </c>
      <c r="B9" s="273"/>
      <c r="C9" s="273"/>
      <c r="D9" s="254" t="s">
        <v>132</v>
      </c>
      <c r="E9" s="254"/>
      <c r="F9" s="254"/>
      <c r="G9" s="254"/>
      <c r="H9" s="7" t="s">
        <v>93</v>
      </c>
      <c r="I9" s="29" t="s">
        <v>4</v>
      </c>
      <c r="J9" s="32"/>
      <c r="K9" s="13"/>
      <c r="L9" s="281"/>
      <c r="M9" s="281"/>
      <c r="N9" s="12"/>
      <c r="O9" s="36"/>
      <c r="P9" s="12"/>
      <c r="T9" s="50" t="s">
        <v>186</v>
      </c>
    </row>
    <row r="10" spans="1:20" ht="53.25" customHeight="1">
      <c r="A10" s="273" t="s">
        <v>61</v>
      </c>
      <c r="B10" s="273"/>
      <c r="C10" s="273"/>
      <c r="D10" s="293">
        <v>32050900010201</v>
      </c>
      <c r="E10" s="293"/>
      <c r="F10" s="293"/>
      <c r="G10" s="293"/>
      <c r="H10" s="7" t="s">
        <v>94</v>
      </c>
      <c r="I10" s="29" t="s">
        <v>4</v>
      </c>
      <c r="J10" s="32"/>
      <c r="K10" s="13"/>
      <c r="L10" s="12"/>
      <c r="M10" s="12"/>
      <c r="N10" s="12"/>
      <c r="O10" s="36"/>
      <c r="P10" s="12"/>
      <c r="T10" s="50" t="s">
        <v>185</v>
      </c>
    </row>
    <row r="11" spans="1:20" ht="22.5" customHeight="1">
      <c r="A11" s="37"/>
      <c r="B11" s="37"/>
      <c r="C11" s="37"/>
      <c r="D11" s="38"/>
      <c r="E11" s="38"/>
      <c r="F11" s="38"/>
      <c r="G11" s="38"/>
      <c r="H11" s="39" t="s">
        <v>9</v>
      </c>
      <c r="I11" s="52">
        <f>SUM(I7:I10)</f>
        <v>300000000</v>
      </c>
      <c r="J11" s="55"/>
      <c r="K11" s="33"/>
      <c r="L11" s="285"/>
      <c r="M11" s="285"/>
      <c r="N11" s="34"/>
      <c r="O11" s="40"/>
      <c r="P11" s="12"/>
      <c r="T11" s="50" t="s">
        <v>184</v>
      </c>
    </row>
    <row r="12" spans="1:16" ht="35.25" customHeight="1">
      <c r="A12" s="279" t="s">
        <v>5</v>
      </c>
      <c r="B12" s="258" t="s">
        <v>150</v>
      </c>
      <c r="C12" s="258"/>
      <c r="D12" s="258"/>
      <c r="E12" s="256" t="s">
        <v>5</v>
      </c>
      <c r="F12" s="256" t="s">
        <v>109</v>
      </c>
      <c r="G12" s="258" t="s">
        <v>6</v>
      </c>
      <c r="H12" s="264" t="s">
        <v>163</v>
      </c>
      <c r="I12" s="264"/>
      <c r="J12" s="286" t="s">
        <v>7</v>
      </c>
      <c r="K12" s="286"/>
      <c r="L12" s="249" t="s">
        <v>96</v>
      </c>
      <c r="M12" s="249"/>
      <c r="N12" s="249"/>
      <c r="O12" s="249"/>
      <c r="P12" s="24"/>
    </row>
    <row r="13" spans="1:16" ht="53.25" customHeight="1">
      <c r="A13" s="279"/>
      <c r="B13" s="258"/>
      <c r="C13" s="258"/>
      <c r="D13" s="258"/>
      <c r="E13" s="257"/>
      <c r="F13" s="257"/>
      <c r="G13" s="258"/>
      <c r="H13" s="20" t="s">
        <v>8</v>
      </c>
      <c r="I13" s="27" t="s">
        <v>62</v>
      </c>
      <c r="J13" s="20" t="s">
        <v>8</v>
      </c>
      <c r="K13" s="27" t="s">
        <v>62</v>
      </c>
      <c r="L13" s="26" t="s">
        <v>185</v>
      </c>
      <c r="M13" s="26" t="s">
        <v>184</v>
      </c>
      <c r="N13" s="26" t="s">
        <v>186</v>
      </c>
      <c r="O13" s="26"/>
      <c r="P13" s="19"/>
    </row>
    <row r="14" spans="1:16" ht="118.5" customHeight="1">
      <c r="A14" s="301">
        <v>1</v>
      </c>
      <c r="B14" s="295" t="s">
        <v>153</v>
      </c>
      <c r="C14" s="296"/>
      <c r="D14" s="297"/>
      <c r="E14" s="140">
        <v>1</v>
      </c>
      <c r="F14" s="147" t="s">
        <v>168</v>
      </c>
      <c r="G14" s="275" t="s">
        <v>171</v>
      </c>
      <c r="H14" s="190" t="s">
        <v>172</v>
      </c>
      <c r="I14" s="304">
        <v>3</v>
      </c>
      <c r="J14" s="144" t="s">
        <v>174</v>
      </c>
      <c r="K14" s="265" t="s">
        <v>139</v>
      </c>
      <c r="L14" s="170">
        <v>100000000</v>
      </c>
      <c r="M14" s="170">
        <v>35000000</v>
      </c>
      <c r="N14" s="169"/>
      <c r="O14" s="168">
        <v>0</v>
      </c>
      <c r="P14" s="19"/>
    </row>
    <row r="15" spans="1:16" ht="107.25" customHeight="1">
      <c r="A15" s="302"/>
      <c r="B15" s="298"/>
      <c r="C15" s="299"/>
      <c r="D15" s="300"/>
      <c r="E15" s="142">
        <v>2</v>
      </c>
      <c r="F15" s="144" t="s">
        <v>169</v>
      </c>
      <c r="G15" s="276"/>
      <c r="H15" s="144" t="s">
        <v>173</v>
      </c>
      <c r="I15" s="305"/>
      <c r="J15" s="190" t="s">
        <v>175</v>
      </c>
      <c r="K15" s="266"/>
      <c r="L15" s="170"/>
      <c r="M15" s="170">
        <v>30000000</v>
      </c>
      <c r="N15" s="169"/>
      <c r="O15" s="168">
        <v>0</v>
      </c>
      <c r="P15" s="19"/>
    </row>
    <row r="16" spans="1:16" ht="107.25" customHeight="1">
      <c r="A16" s="302"/>
      <c r="B16" s="298"/>
      <c r="C16" s="299"/>
      <c r="D16" s="300"/>
      <c r="E16" s="142">
        <v>3</v>
      </c>
      <c r="F16" s="144" t="s">
        <v>170</v>
      </c>
      <c r="G16" s="277"/>
      <c r="H16" s="144" t="s">
        <v>176</v>
      </c>
      <c r="I16" s="305"/>
      <c r="J16" s="190" t="s">
        <v>177</v>
      </c>
      <c r="K16" s="266"/>
      <c r="L16" s="170">
        <v>0</v>
      </c>
      <c r="M16" s="170">
        <v>35000000</v>
      </c>
      <c r="N16" s="169">
        <v>100000000</v>
      </c>
      <c r="O16" s="168">
        <v>0</v>
      </c>
      <c r="P16" s="19"/>
    </row>
    <row r="17" spans="1:16" s="4" customFormat="1" ht="23.25" customHeight="1">
      <c r="A17" s="267" t="s">
        <v>110</v>
      </c>
      <c r="B17" s="268"/>
      <c r="C17" s="268"/>
      <c r="D17" s="268"/>
      <c r="E17" s="268"/>
      <c r="F17" s="268"/>
      <c r="G17" s="268"/>
      <c r="H17" s="268"/>
      <c r="I17" s="268"/>
      <c r="J17" s="268"/>
      <c r="K17" s="269"/>
      <c r="L17" s="171">
        <f>L14+L15+L16</f>
        <v>100000000</v>
      </c>
      <c r="M17" s="189">
        <f>M14+M15+M16</f>
        <v>100000000</v>
      </c>
      <c r="N17" s="189">
        <f>N14+N15+N16</f>
        <v>100000000</v>
      </c>
      <c r="O17" s="189">
        <f>O14+O15+O16</f>
        <v>0</v>
      </c>
      <c r="P17" s="1"/>
    </row>
    <row r="18" spans="1:16" s="4" customFormat="1" ht="23.25" customHeight="1">
      <c r="A18" s="251" t="s">
        <v>152</v>
      </c>
      <c r="B18" s="252"/>
      <c r="C18" s="252"/>
      <c r="D18" s="252"/>
      <c r="E18" s="252"/>
      <c r="F18" s="252"/>
      <c r="G18" s="252"/>
      <c r="H18" s="252"/>
      <c r="I18" s="252"/>
      <c r="J18" s="252"/>
      <c r="K18" s="253"/>
      <c r="L18" s="248">
        <f>L17+M17+N17+O17</f>
        <v>300000000</v>
      </c>
      <c r="M18" s="248"/>
      <c r="N18" s="248"/>
      <c r="O18" s="248"/>
      <c r="P18" s="1"/>
    </row>
    <row r="19" spans="1:16" s="4" customFormat="1" ht="23.25" customHeight="1">
      <c r="A19" s="247" t="s">
        <v>86</v>
      </c>
      <c r="B19" s="247"/>
      <c r="C19" s="247" t="s">
        <v>64</v>
      </c>
      <c r="D19" s="247"/>
      <c r="E19" s="247"/>
      <c r="F19" s="247"/>
      <c r="G19" s="247"/>
      <c r="H19" s="247"/>
      <c r="I19" s="47" t="s">
        <v>13</v>
      </c>
      <c r="J19" s="45"/>
      <c r="L19" s="10"/>
      <c r="M19" s="1"/>
      <c r="N19" s="1"/>
      <c r="O19" s="1"/>
      <c r="P19" s="1"/>
    </row>
    <row r="20" spans="1:16" s="4" customFormat="1" ht="30.75" customHeight="1">
      <c r="A20" s="264">
        <v>0</v>
      </c>
      <c r="B20" s="247"/>
      <c r="C20" s="282" t="s">
        <v>228</v>
      </c>
      <c r="D20" s="283"/>
      <c r="E20" s="283"/>
      <c r="F20" s="283"/>
      <c r="G20" s="283"/>
      <c r="H20" s="284"/>
      <c r="I20" s="56">
        <v>43799</v>
      </c>
      <c r="J20" s="46"/>
      <c r="K20" s="9"/>
      <c r="L20" s="10"/>
      <c r="M20" s="1"/>
      <c r="N20" s="188"/>
      <c r="O20" s="1"/>
      <c r="P20" s="1"/>
    </row>
    <row r="21" spans="1:16" s="4" customFormat="1" ht="17.25" customHeight="1">
      <c r="A21" s="235">
        <v>1</v>
      </c>
      <c r="B21" s="235"/>
      <c r="C21" s="278"/>
      <c r="D21" s="278"/>
      <c r="E21" s="278"/>
      <c r="F21" s="278"/>
      <c r="G21" s="278"/>
      <c r="H21" s="278"/>
      <c r="I21" s="139"/>
      <c r="J21" s="16"/>
      <c r="K21" s="9"/>
      <c r="L21" s="10"/>
      <c r="M21" s="1"/>
      <c r="N21" s="1"/>
      <c r="O21" s="1"/>
      <c r="P21" s="1"/>
    </row>
    <row r="22" spans="1:16" s="4" customFormat="1" ht="29.25" customHeight="1">
      <c r="A22" s="235">
        <v>2</v>
      </c>
      <c r="B22" s="235"/>
      <c r="C22" s="278"/>
      <c r="D22" s="278"/>
      <c r="E22" s="278"/>
      <c r="F22" s="278"/>
      <c r="G22" s="278"/>
      <c r="H22" s="278"/>
      <c r="I22" s="139"/>
      <c r="J22" s="16"/>
      <c r="K22" s="9"/>
      <c r="L22" s="10"/>
      <c r="M22" s="1"/>
      <c r="N22" s="1"/>
      <c r="O22" s="1"/>
      <c r="P22" s="1"/>
    </row>
    <row r="23" spans="1:16" s="4" customFormat="1" ht="21.75" customHeight="1">
      <c r="A23" s="1"/>
      <c r="B23" s="8"/>
      <c r="C23" s="261" t="s">
        <v>10</v>
      </c>
      <c r="D23" s="262"/>
      <c r="E23" s="262"/>
      <c r="F23" s="263"/>
      <c r="G23" s="303" t="s">
        <v>87</v>
      </c>
      <c r="H23" s="303"/>
      <c r="I23" s="303"/>
      <c r="J23" s="43"/>
      <c r="K23" s="43"/>
      <c r="L23" s="43"/>
      <c r="M23" s="43"/>
      <c r="N23" s="25"/>
      <c r="O23" s="25"/>
      <c r="P23" s="25"/>
    </row>
    <row r="24" spans="1:17" ht="29.25" customHeight="1">
      <c r="A24" s="232" t="s">
        <v>11</v>
      </c>
      <c r="B24" s="232"/>
      <c r="C24" s="255" t="s">
        <v>154</v>
      </c>
      <c r="D24" s="245"/>
      <c r="E24" s="245"/>
      <c r="F24" s="246"/>
      <c r="G24" s="234" t="s">
        <v>167</v>
      </c>
      <c r="H24" s="234"/>
      <c r="I24" s="234"/>
      <c r="J24" s="44"/>
      <c r="K24" s="44"/>
      <c r="L24" s="44"/>
      <c r="M24" s="44"/>
      <c r="N24" s="17"/>
      <c r="O24" s="17"/>
      <c r="P24" s="17"/>
      <c r="Q24" s="17"/>
    </row>
    <row r="25" spans="1:17" ht="29.25" customHeight="1">
      <c r="A25" s="232" t="s">
        <v>12</v>
      </c>
      <c r="B25" s="232"/>
      <c r="C25" s="255" t="s">
        <v>151</v>
      </c>
      <c r="D25" s="245"/>
      <c r="E25" s="245"/>
      <c r="F25" s="246"/>
      <c r="G25" s="234" t="s">
        <v>183</v>
      </c>
      <c r="H25" s="234"/>
      <c r="I25" s="234"/>
      <c r="J25" s="44"/>
      <c r="K25" s="44"/>
      <c r="L25" s="44"/>
      <c r="M25" s="44"/>
      <c r="N25" s="17"/>
      <c r="O25" s="17"/>
      <c r="P25" s="17"/>
      <c r="Q25" s="17"/>
    </row>
    <row r="26" spans="1:17" ht="29.25" customHeight="1">
      <c r="A26" s="234" t="s">
        <v>73</v>
      </c>
      <c r="B26" s="234"/>
      <c r="C26" s="270"/>
      <c r="D26" s="271"/>
      <c r="E26" s="271"/>
      <c r="F26" s="272"/>
      <c r="G26" s="274"/>
      <c r="H26" s="274"/>
      <c r="I26" s="274"/>
      <c r="J26" s="44"/>
      <c r="K26" s="44"/>
      <c r="L26" s="44"/>
      <c r="M26" s="44"/>
      <c r="N26" s="17"/>
      <c r="O26" s="17"/>
      <c r="P26" s="17"/>
      <c r="Q26" s="17"/>
    </row>
    <row r="27" spans="1:17" ht="29.25" customHeight="1">
      <c r="A27" s="232" t="s">
        <v>13</v>
      </c>
      <c r="B27" s="232"/>
      <c r="C27" s="244">
        <f>I20</f>
        <v>43799</v>
      </c>
      <c r="D27" s="245"/>
      <c r="E27" s="245"/>
      <c r="F27" s="246"/>
      <c r="G27" s="233">
        <f>C27</f>
        <v>43799</v>
      </c>
      <c r="H27" s="234"/>
      <c r="I27" s="234"/>
      <c r="J27" s="44"/>
      <c r="K27" s="44"/>
      <c r="L27" s="44"/>
      <c r="M27" s="44"/>
      <c r="N27" s="17"/>
      <c r="O27" s="17"/>
      <c r="P27" s="17"/>
      <c r="Q27" s="17"/>
    </row>
  </sheetData>
  <sheetProtection/>
  <mergeCells count="62">
    <mergeCell ref="C19:H19"/>
    <mergeCell ref="B14:D16"/>
    <mergeCell ref="A14:A16"/>
    <mergeCell ref="G23:I23"/>
    <mergeCell ref="G12:G13"/>
    <mergeCell ref="I14:I16"/>
    <mergeCell ref="A8:C8"/>
    <mergeCell ref="D8:G8"/>
    <mergeCell ref="D10:G10"/>
    <mergeCell ref="D6:G6"/>
    <mergeCell ref="E12:E13"/>
    <mergeCell ref="A9:C9"/>
    <mergeCell ref="L6:M6"/>
    <mergeCell ref="A7:C7"/>
    <mergeCell ref="H12:I12"/>
    <mergeCell ref="L7:M7"/>
    <mergeCell ref="L9:M9"/>
    <mergeCell ref="A22:B22"/>
    <mergeCell ref="C20:H20"/>
    <mergeCell ref="L11:M11"/>
    <mergeCell ref="C22:H22"/>
    <mergeCell ref="J12:K12"/>
    <mergeCell ref="C26:F26"/>
    <mergeCell ref="A10:C10"/>
    <mergeCell ref="G26:I26"/>
    <mergeCell ref="C24:F24"/>
    <mergeCell ref="G14:G16"/>
    <mergeCell ref="A21:B21"/>
    <mergeCell ref="C21:H21"/>
    <mergeCell ref="G25:I25"/>
    <mergeCell ref="A12:A13"/>
    <mergeCell ref="A24:B24"/>
    <mergeCell ref="K1:O1"/>
    <mergeCell ref="K2:O2"/>
    <mergeCell ref="A25:B25"/>
    <mergeCell ref="C25:F25"/>
    <mergeCell ref="A5:O5"/>
    <mergeCell ref="C23:F23"/>
    <mergeCell ref="G24:I24"/>
    <mergeCell ref="A20:B20"/>
    <mergeCell ref="K14:K16"/>
    <mergeCell ref="A17:K17"/>
    <mergeCell ref="K3:M3"/>
    <mergeCell ref="N3:O3"/>
    <mergeCell ref="L18:O18"/>
    <mergeCell ref="L12:O12"/>
    <mergeCell ref="N4:O4"/>
    <mergeCell ref="A18:K18"/>
    <mergeCell ref="D9:G9"/>
    <mergeCell ref="K4:M4"/>
    <mergeCell ref="F12:F13"/>
    <mergeCell ref="B12:D13"/>
    <mergeCell ref="A27:B27"/>
    <mergeCell ref="G27:I27"/>
    <mergeCell ref="A1:B4"/>
    <mergeCell ref="C1:J2"/>
    <mergeCell ref="C3:J4"/>
    <mergeCell ref="A6:C6"/>
    <mergeCell ref="D7:G7"/>
    <mergeCell ref="C27:F27"/>
    <mergeCell ref="A26:B26"/>
    <mergeCell ref="A19:B19"/>
  </mergeCells>
  <dataValidations count="1">
    <dataValidation type="list" allowBlank="1" showInputMessage="1" showErrorMessage="1" sqref="L13:O13">
      <formula1>$T$1:$T$11</formula1>
    </dataValidation>
  </dataValidations>
  <printOptions horizontalCentered="1" verticalCentered="1"/>
  <pageMargins left="0.15748031496062992" right="0.03937007874015748" top="0.15748031496062992" bottom="0.15748031496062992" header="0" footer="0"/>
  <pageSetup fitToHeight="1" fitToWidth="1" horizontalDpi="600" verticalDpi="600" orientation="landscape" paperSize="122" scale="50" r:id="rId4"/>
  <colBreaks count="1" manualBreakCount="1">
    <brk id="16"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AD92"/>
  <sheetViews>
    <sheetView zoomScale="85" zoomScaleNormal="85" zoomScaleSheetLayoutView="100" zoomScalePageLayoutView="0" workbookViewId="0" topLeftCell="A76">
      <selection activeCell="B21" sqref="B21"/>
    </sheetView>
  </sheetViews>
  <sheetFormatPr defaultColWidth="11.421875" defaultRowHeight="12.75"/>
  <cols>
    <col min="1" max="1" width="34.28125" style="2" customWidth="1"/>
    <col min="2" max="2" width="37.140625" style="2" customWidth="1"/>
    <col min="3" max="3" width="13.7109375" style="117" customWidth="1"/>
    <col min="4" max="4" width="14.421875" style="58" customWidth="1"/>
    <col min="5" max="5" width="15.28125" style="59" customWidth="1"/>
    <col min="6" max="6" width="17.7109375" style="58" customWidth="1"/>
    <col min="7" max="7" width="5.7109375" style="118" customWidth="1"/>
    <col min="8" max="8" width="13.57421875" style="118" customWidth="1"/>
    <col min="9" max="9" width="6.7109375" style="118" customWidth="1"/>
    <col min="10" max="17" width="5.7109375" style="118" customWidth="1"/>
    <col min="18" max="18" width="6.28125" style="118" customWidth="1"/>
    <col min="19" max="28" width="11.421875" style="2" hidden="1" customWidth="1"/>
    <col min="29" max="16384" width="11.421875" style="2" customWidth="1"/>
  </cols>
  <sheetData>
    <row r="1" spans="1:18" ht="34.5" customHeight="1">
      <c r="A1" s="384"/>
      <c r="B1" s="386" t="s">
        <v>14</v>
      </c>
      <c r="C1" s="387"/>
      <c r="D1" s="387"/>
      <c r="E1" s="387"/>
      <c r="F1" s="387"/>
      <c r="G1" s="387"/>
      <c r="H1" s="387"/>
      <c r="I1" s="387"/>
      <c r="J1" s="387"/>
      <c r="K1" s="390" t="s">
        <v>65</v>
      </c>
      <c r="L1" s="391"/>
      <c r="M1" s="391"/>
      <c r="N1" s="391"/>
      <c r="O1" s="391"/>
      <c r="P1" s="391"/>
      <c r="Q1" s="391"/>
      <c r="R1" s="392"/>
    </row>
    <row r="2" spans="1:18" ht="25.5" customHeight="1">
      <c r="A2" s="385"/>
      <c r="B2" s="388"/>
      <c r="C2" s="389"/>
      <c r="D2" s="389"/>
      <c r="E2" s="389"/>
      <c r="F2" s="389"/>
      <c r="G2" s="389"/>
      <c r="H2" s="389"/>
      <c r="I2" s="389"/>
      <c r="J2" s="389"/>
      <c r="K2" s="393" t="s">
        <v>52</v>
      </c>
      <c r="L2" s="394"/>
      <c r="M2" s="394"/>
      <c r="N2" s="394"/>
      <c r="O2" s="394"/>
      <c r="P2" s="394"/>
      <c r="Q2" s="394"/>
      <c r="R2" s="395"/>
    </row>
    <row r="3" spans="1:18" ht="33" customHeight="1">
      <c r="A3" s="385"/>
      <c r="B3" s="396" t="s">
        <v>50</v>
      </c>
      <c r="C3" s="397"/>
      <c r="D3" s="397"/>
      <c r="E3" s="397"/>
      <c r="F3" s="397"/>
      <c r="G3" s="397"/>
      <c r="H3" s="397"/>
      <c r="I3" s="397"/>
      <c r="J3" s="398"/>
      <c r="K3" s="402" t="s">
        <v>53</v>
      </c>
      <c r="L3" s="402"/>
      <c r="M3" s="402"/>
      <c r="N3" s="402"/>
      <c r="O3" s="403" t="s">
        <v>67</v>
      </c>
      <c r="P3" s="403"/>
      <c r="Q3" s="403"/>
      <c r="R3" s="404"/>
    </row>
    <row r="4" spans="1:18" ht="21.75" customHeight="1" thickBot="1">
      <c r="A4" s="385"/>
      <c r="B4" s="399"/>
      <c r="C4" s="400"/>
      <c r="D4" s="400"/>
      <c r="E4" s="400"/>
      <c r="F4" s="400"/>
      <c r="G4" s="400"/>
      <c r="H4" s="400"/>
      <c r="I4" s="400"/>
      <c r="J4" s="401"/>
      <c r="K4" s="405" t="str">
        <f>+'[3]POA H.A.'!K4</f>
        <v>Versión 0</v>
      </c>
      <c r="L4" s="406"/>
      <c r="M4" s="406"/>
      <c r="N4" s="407"/>
      <c r="O4" s="408">
        <f>+'[3]POA H.A.'!N4</f>
        <v>42999</v>
      </c>
      <c r="P4" s="409"/>
      <c r="Q4" s="409"/>
      <c r="R4" s="410"/>
    </row>
    <row r="5" spans="1:18" ht="12.75" customHeight="1">
      <c r="A5" s="373" t="s">
        <v>54</v>
      </c>
      <c r="B5" s="374"/>
      <c r="C5" s="374"/>
      <c r="D5" s="374"/>
      <c r="E5" s="374"/>
      <c r="F5" s="374"/>
      <c r="G5" s="374"/>
      <c r="H5" s="374"/>
      <c r="I5" s="374"/>
      <c r="J5" s="374"/>
      <c r="K5" s="374"/>
      <c r="L5" s="374"/>
      <c r="M5" s="374"/>
      <c r="N5" s="374"/>
      <c r="O5" s="374"/>
      <c r="P5" s="374"/>
      <c r="Q5" s="374"/>
      <c r="R5" s="375"/>
    </row>
    <row r="6" spans="1:18" ht="12.75" customHeight="1" thickBot="1">
      <c r="A6" s="376"/>
      <c r="B6" s="377"/>
      <c r="C6" s="377"/>
      <c r="D6" s="377"/>
      <c r="E6" s="377"/>
      <c r="F6" s="377"/>
      <c r="G6" s="377"/>
      <c r="H6" s="377"/>
      <c r="I6" s="377"/>
      <c r="J6" s="377"/>
      <c r="K6" s="377"/>
      <c r="L6" s="377"/>
      <c r="M6" s="377"/>
      <c r="N6" s="377"/>
      <c r="O6" s="377"/>
      <c r="P6" s="377"/>
      <c r="Q6" s="377"/>
      <c r="R6" s="378"/>
    </row>
    <row r="7" spans="1:18" ht="18" customHeight="1">
      <c r="A7" s="379" t="s">
        <v>164</v>
      </c>
      <c r="B7" s="379"/>
      <c r="C7" s="379"/>
      <c r="D7" s="379"/>
      <c r="E7" s="379"/>
      <c r="F7" s="379"/>
      <c r="G7" s="379"/>
      <c r="H7" s="379"/>
      <c r="I7" s="379"/>
      <c r="J7" s="379"/>
      <c r="K7" s="379"/>
      <c r="L7" s="379"/>
      <c r="M7" s="379"/>
      <c r="N7" s="379"/>
      <c r="O7" s="379"/>
      <c r="P7" s="379"/>
      <c r="Q7" s="379"/>
      <c r="R7" s="379"/>
    </row>
    <row r="8" spans="1:18" ht="13.5" thickBot="1">
      <c r="A8" s="379"/>
      <c r="B8" s="379"/>
      <c r="C8" s="379"/>
      <c r="D8" s="379"/>
      <c r="E8" s="379"/>
      <c r="F8" s="379"/>
      <c r="G8" s="379"/>
      <c r="H8" s="379"/>
      <c r="I8" s="379"/>
      <c r="J8" s="379"/>
      <c r="K8" s="379"/>
      <c r="L8" s="379"/>
      <c r="M8" s="379"/>
      <c r="N8" s="379"/>
      <c r="O8" s="379"/>
      <c r="P8" s="379"/>
      <c r="Q8" s="379"/>
      <c r="R8" s="379"/>
    </row>
    <row r="9" spans="1:18" s="63" customFormat="1" ht="18" customHeight="1">
      <c r="A9" s="380" t="s">
        <v>88</v>
      </c>
      <c r="B9" s="381"/>
      <c r="C9" s="381"/>
      <c r="D9" s="381"/>
      <c r="E9" s="381"/>
      <c r="F9" s="381"/>
      <c r="G9" s="61"/>
      <c r="H9" s="61"/>
      <c r="I9" s="61"/>
      <c r="J9" s="61"/>
      <c r="K9" s="61"/>
      <c r="L9" s="61"/>
      <c r="M9" s="61"/>
      <c r="N9" s="61"/>
      <c r="O9" s="61"/>
      <c r="P9" s="61"/>
      <c r="Q9" s="61"/>
      <c r="R9" s="62"/>
    </row>
    <row r="10" spans="1:18" ht="12.75" customHeight="1">
      <c r="A10" s="382" t="s">
        <v>85</v>
      </c>
      <c r="B10" s="383"/>
      <c r="C10" s="325" t="s">
        <v>84</v>
      </c>
      <c r="D10" s="325" t="s">
        <v>81</v>
      </c>
      <c r="E10" s="350" t="s">
        <v>17</v>
      </c>
      <c r="F10" s="350" t="s">
        <v>82</v>
      </c>
      <c r="G10" s="65"/>
      <c r="H10" s="65"/>
      <c r="I10" s="65"/>
      <c r="J10" s="65"/>
      <c r="K10" s="65"/>
      <c r="L10" s="65"/>
      <c r="M10" s="65"/>
      <c r="N10" s="65"/>
      <c r="O10" s="65"/>
      <c r="P10" s="65"/>
      <c r="Q10" s="65"/>
      <c r="R10" s="66"/>
    </row>
    <row r="11" spans="1:18" ht="12.75">
      <c r="A11" s="323"/>
      <c r="B11" s="349"/>
      <c r="C11" s="325"/>
      <c r="D11" s="325"/>
      <c r="E11" s="350"/>
      <c r="F11" s="350"/>
      <c r="G11" s="67"/>
      <c r="H11" s="67"/>
      <c r="I11" s="67"/>
      <c r="J11" s="67"/>
      <c r="K11" s="67"/>
      <c r="L11" s="67"/>
      <c r="M11" s="67"/>
      <c r="N11" s="67"/>
      <c r="O11" s="67"/>
      <c r="P11" s="67"/>
      <c r="Q11" s="67"/>
      <c r="R11" s="68"/>
    </row>
    <row r="12" spans="1:18" ht="12.75">
      <c r="A12" s="316" t="s">
        <v>83</v>
      </c>
      <c r="B12" s="317"/>
      <c r="C12" s="69"/>
      <c r="D12" s="57"/>
      <c r="E12" s="64"/>
      <c r="F12" s="64"/>
      <c r="G12" s="67"/>
      <c r="H12" s="67"/>
      <c r="I12" s="67"/>
      <c r="J12" s="67"/>
      <c r="K12" s="67"/>
      <c r="L12" s="67"/>
      <c r="M12" s="67"/>
      <c r="N12" s="67"/>
      <c r="O12" s="67"/>
      <c r="P12" s="67"/>
      <c r="Q12" s="67"/>
      <c r="R12" s="68"/>
    </row>
    <row r="13" spans="1:18" ht="12.75">
      <c r="A13" s="316" t="s">
        <v>77</v>
      </c>
      <c r="B13" s="347"/>
      <c r="C13" s="70"/>
      <c r="D13" s="60">
        <v>14</v>
      </c>
      <c r="E13" s="70">
        <v>1</v>
      </c>
      <c r="F13" s="60">
        <v>78548126.42759499</v>
      </c>
      <c r="G13" s="71"/>
      <c r="H13" s="71"/>
      <c r="I13" s="71"/>
      <c r="J13" s="71"/>
      <c r="K13" s="71"/>
      <c r="L13" s="71"/>
      <c r="M13" s="71"/>
      <c r="N13" s="71"/>
      <c r="O13" s="71"/>
      <c r="P13" s="71"/>
      <c r="Q13" s="71"/>
      <c r="R13" s="72"/>
    </row>
    <row r="14" spans="1:18" ht="12.75">
      <c r="A14" s="316" t="s">
        <v>78</v>
      </c>
      <c r="B14" s="347"/>
      <c r="C14" s="70"/>
      <c r="D14" s="60"/>
      <c r="E14" s="70"/>
      <c r="F14" s="60"/>
      <c r="G14" s="71"/>
      <c r="H14" s="71"/>
      <c r="I14" s="71"/>
      <c r="J14" s="71"/>
      <c r="K14" s="71"/>
      <c r="L14" s="71"/>
      <c r="M14" s="71"/>
      <c r="N14" s="71"/>
      <c r="O14" s="71"/>
      <c r="P14" s="71"/>
      <c r="Q14" s="71"/>
      <c r="R14" s="72"/>
    </row>
    <row r="15" spans="1:18" ht="12.75">
      <c r="A15" s="316" t="s">
        <v>79</v>
      </c>
      <c r="B15" s="347"/>
      <c r="C15" s="70"/>
      <c r="D15" s="60"/>
      <c r="E15" s="70"/>
      <c r="F15" s="60"/>
      <c r="G15" s="71"/>
      <c r="H15" s="71"/>
      <c r="I15" s="71"/>
      <c r="J15" s="71"/>
      <c r="K15" s="71"/>
      <c r="L15" s="71"/>
      <c r="M15" s="71"/>
      <c r="N15" s="71"/>
      <c r="O15" s="71"/>
      <c r="P15" s="71"/>
      <c r="Q15" s="71"/>
      <c r="R15" s="72"/>
    </row>
    <row r="16" spans="1:18" ht="12.75">
      <c r="A16" s="316" t="s">
        <v>80</v>
      </c>
      <c r="B16" s="347"/>
      <c r="C16" s="70"/>
      <c r="D16" s="60"/>
      <c r="E16" s="70"/>
      <c r="F16" s="60"/>
      <c r="G16" s="71"/>
      <c r="H16" s="71"/>
      <c r="I16" s="71"/>
      <c r="J16" s="71"/>
      <c r="K16" s="71"/>
      <c r="L16" s="71"/>
      <c r="M16" s="71"/>
      <c r="N16" s="71"/>
      <c r="O16" s="71"/>
      <c r="P16" s="71"/>
      <c r="Q16" s="71"/>
      <c r="R16" s="72"/>
    </row>
    <row r="17" spans="1:18" ht="13.5" thickBot="1">
      <c r="A17" s="338" t="s">
        <v>29</v>
      </c>
      <c r="B17" s="339"/>
      <c r="C17" s="339"/>
      <c r="D17" s="339"/>
      <c r="E17" s="340"/>
      <c r="F17" s="73">
        <f>SUM(F12:F16)</f>
        <v>78548126.42759499</v>
      </c>
      <c r="G17" s="74"/>
      <c r="H17" s="74"/>
      <c r="I17" s="74"/>
      <c r="J17" s="74"/>
      <c r="K17" s="74"/>
      <c r="L17" s="74"/>
      <c r="M17" s="74"/>
      <c r="N17" s="74"/>
      <c r="O17" s="74"/>
      <c r="P17" s="74"/>
      <c r="Q17" s="74"/>
      <c r="R17" s="75"/>
    </row>
    <row r="18" spans="1:18" ht="18.75" customHeight="1">
      <c r="A18" s="371" t="s">
        <v>97</v>
      </c>
      <c r="B18" s="372"/>
      <c r="C18" s="372"/>
      <c r="D18" s="372"/>
      <c r="E18" s="372"/>
      <c r="F18" s="372"/>
      <c r="G18" s="76"/>
      <c r="H18" s="76"/>
      <c r="I18" s="76"/>
      <c r="J18" s="76"/>
      <c r="K18" s="76"/>
      <c r="L18" s="76"/>
      <c r="M18" s="76"/>
      <c r="N18" s="76"/>
      <c r="O18" s="76"/>
      <c r="P18" s="76"/>
      <c r="Q18" s="76"/>
      <c r="R18" s="77"/>
    </row>
    <row r="19" spans="1:18" s="78" customFormat="1" ht="11.25" customHeight="1">
      <c r="A19" s="353" t="s">
        <v>15</v>
      </c>
      <c r="B19" s="325" t="s">
        <v>16</v>
      </c>
      <c r="C19" s="350" t="s">
        <v>17</v>
      </c>
      <c r="D19" s="350" t="s">
        <v>18</v>
      </c>
      <c r="E19" s="325" t="s">
        <v>19</v>
      </c>
      <c r="F19" s="350" t="s">
        <v>20</v>
      </c>
      <c r="G19" s="364" t="s">
        <v>21</v>
      </c>
      <c r="H19" s="365"/>
      <c r="I19" s="365"/>
      <c r="J19" s="365"/>
      <c r="K19" s="365"/>
      <c r="L19" s="365"/>
      <c r="M19" s="365"/>
      <c r="N19" s="365"/>
      <c r="O19" s="365"/>
      <c r="P19" s="365"/>
      <c r="Q19" s="365"/>
      <c r="R19" s="366"/>
    </row>
    <row r="20" spans="1:18" s="81" customFormat="1" ht="8.25">
      <c r="A20" s="353"/>
      <c r="B20" s="325"/>
      <c r="C20" s="350"/>
      <c r="D20" s="350"/>
      <c r="E20" s="325"/>
      <c r="F20" s="350"/>
      <c r="G20" s="79" t="s">
        <v>22</v>
      </c>
      <c r="H20" s="79" t="s">
        <v>59</v>
      </c>
      <c r="I20" s="79" t="s">
        <v>23</v>
      </c>
      <c r="J20" s="79" t="s">
        <v>24</v>
      </c>
      <c r="K20" s="79" t="s">
        <v>25</v>
      </c>
      <c r="L20" s="79" t="s">
        <v>26</v>
      </c>
      <c r="M20" s="79" t="s">
        <v>27</v>
      </c>
      <c r="N20" s="79" t="s">
        <v>28</v>
      </c>
      <c r="O20" s="79" t="s">
        <v>55</v>
      </c>
      <c r="P20" s="79" t="s">
        <v>56</v>
      </c>
      <c r="Q20" s="79" t="s">
        <v>57</v>
      </c>
      <c r="R20" s="80" t="s">
        <v>58</v>
      </c>
    </row>
    <row r="21" spans="1:29" ht="108.75" customHeight="1">
      <c r="A21" s="191" t="s">
        <v>178</v>
      </c>
      <c r="B21" s="227" t="s">
        <v>223</v>
      </c>
      <c r="C21" s="492">
        <v>1</v>
      </c>
      <c r="D21" s="493">
        <v>3342150</v>
      </c>
      <c r="E21" s="494">
        <v>10</v>
      </c>
      <c r="F21" s="176">
        <f>C21*D21*E21+(C21*D21*E21)*0.0044</f>
        <v>33568554.6</v>
      </c>
      <c r="G21" s="138"/>
      <c r="H21" s="145"/>
      <c r="I21" s="145"/>
      <c r="J21" s="145"/>
      <c r="K21" s="145"/>
      <c r="L21" s="145"/>
      <c r="M21" s="145"/>
      <c r="N21" s="145"/>
      <c r="O21" s="145"/>
      <c r="P21" s="145"/>
      <c r="Q21" s="145"/>
      <c r="R21" s="146"/>
      <c r="AC21" s="85"/>
    </row>
    <row r="22" spans="1:29" ht="150.75" customHeight="1">
      <c r="A22" s="191" t="s">
        <v>179</v>
      </c>
      <c r="B22" s="227" t="s">
        <v>224</v>
      </c>
      <c r="C22" s="175">
        <v>1</v>
      </c>
      <c r="D22" s="226">
        <v>3342150</v>
      </c>
      <c r="E22" s="172">
        <v>10</v>
      </c>
      <c r="F22" s="176">
        <f aca="true" t="shared" si="0" ref="F22:F30">C22*D22*E22+(C22*D22*E22)*0.0044</f>
        <v>33568554.6</v>
      </c>
      <c r="G22" s="138"/>
      <c r="H22" s="145"/>
      <c r="I22" s="145"/>
      <c r="J22" s="145"/>
      <c r="K22" s="145"/>
      <c r="L22" s="145"/>
      <c r="M22" s="145"/>
      <c r="N22" s="145"/>
      <c r="O22" s="145"/>
      <c r="P22" s="145"/>
      <c r="Q22" s="145"/>
      <c r="R22" s="146"/>
      <c r="AC22" s="85"/>
    </row>
    <row r="23" spans="1:29" ht="157.5" customHeight="1">
      <c r="A23" s="192" t="s">
        <v>179</v>
      </c>
      <c r="B23" s="174" t="s">
        <v>225</v>
      </c>
      <c r="C23" s="178">
        <v>1</v>
      </c>
      <c r="D23" s="226">
        <v>3342150</v>
      </c>
      <c r="E23" s="172">
        <v>10</v>
      </c>
      <c r="F23" s="176">
        <f t="shared" si="0"/>
        <v>33568554.6</v>
      </c>
      <c r="G23" s="138"/>
      <c r="H23" s="145"/>
      <c r="I23" s="145"/>
      <c r="J23" s="145"/>
      <c r="K23" s="145"/>
      <c r="L23" s="145"/>
      <c r="M23" s="145"/>
      <c r="N23" s="145"/>
      <c r="O23" s="145"/>
      <c r="P23" s="145"/>
      <c r="Q23" s="145"/>
      <c r="R23" s="146"/>
      <c r="AC23" s="85"/>
    </row>
    <row r="24" spans="1:29" ht="117" customHeight="1">
      <c r="A24" s="191" t="s">
        <v>179</v>
      </c>
      <c r="B24" s="224" t="s">
        <v>226</v>
      </c>
      <c r="C24" s="178">
        <v>1</v>
      </c>
      <c r="D24" s="226">
        <v>2074800</v>
      </c>
      <c r="E24" s="172">
        <v>10</v>
      </c>
      <c r="F24" s="176">
        <f t="shared" si="0"/>
        <v>20839291.2</v>
      </c>
      <c r="G24" s="138"/>
      <c r="H24" s="145"/>
      <c r="I24" s="145"/>
      <c r="J24" s="145"/>
      <c r="K24" s="145"/>
      <c r="L24" s="145"/>
      <c r="M24" s="145"/>
      <c r="N24" s="145"/>
      <c r="O24" s="145"/>
      <c r="P24" s="145"/>
      <c r="Q24" s="145"/>
      <c r="R24" s="146"/>
      <c r="AC24" s="85"/>
    </row>
    <row r="25" spans="1:29" ht="102.75" customHeight="1">
      <c r="A25" s="191" t="s">
        <v>179</v>
      </c>
      <c r="B25" s="225" t="s">
        <v>221</v>
      </c>
      <c r="C25" s="178">
        <v>1</v>
      </c>
      <c r="D25" s="226">
        <v>3342150</v>
      </c>
      <c r="E25" s="172">
        <v>10</v>
      </c>
      <c r="F25" s="176">
        <f t="shared" si="0"/>
        <v>33568554.6</v>
      </c>
      <c r="G25" s="138"/>
      <c r="H25" s="145"/>
      <c r="I25" s="145"/>
      <c r="J25" s="145"/>
      <c r="K25" s="145"/>
      <c r="L25" s="145"/>
      <c r="M25" s="145"/>
      <c r="N25" s="145"/>
      <c r="O25" s="145"/>
      <c r="P25" s="145"/>
      <c r="Q25" s="145"/>
      <c r="R25" s="146"/>
      <c r="AC25" s="85"/>
    </row>
    <row r="26" spans="1:29" ht="89.25" customHeight="1">
      <c r="A26" s="191" t="s">
        <v>180</v>
      </c>
      <c r="B26" s="228" t="s">
        <v>227</v>
      </c>
      <c r="C26" s="178">
        <v>1</v>
      </c>
      <c r="D26" s="226">
        <v>1392300</v>
      </c>
      <c r="E26" s="172">
        <v>10</v>
      </c>
      <c r="F26" s="176">
        <f t="shared" si="0"/>
        <v>13984261.2</v>
      </c>
      <c r="G26" s="138"/>
      <c r="H26" s="145"/>
      <c r="I26" s="145"/>
      <c r="J26" s="145"/>
      <c r="K26" s="145"/>
      <c r="L26" s="145"/>
      <c r="M26" s="145"/>
      <c r="N26" s="145"/>
      <c r="O26" s="145"/>
      <c r="P26" s="145"/>
      <c r="Q26" s="145"/>
      <c r="R26" s="146"/>
      <c r="AC26" s="85"/>
    </row>
    <row r="27" spans="1:29" ht="71.25" customHeight="1">
      <c r="A27" s="191" t="s">
        <v>180</v>
      </c>
      <c r="B27" s="229" t="s">
        <v>222</v>
      </c>
      <c r="C27" s="178">
        <v>1</v>
      </c>
      <c r="D27" s="193">
        <v>2047500</v>
      </c>
      <c r="E27" s="172">
        <v>10</v>
      </c>
      <c r="F27" s="176">
        <f t="shared" si="0"/>
        <v>20565090</v>
      </c>
      <c r="G27" s="138"/>
      <c r="H27" s="145"/>
      <c r="I27" s="145"/>
      <c r="J27" s="145"/>
      <c r="K27" s="145"/>
      <c r="L27" s="145"/>
      <c r="M27" s="145"/>
      <c r="N27" s="145"/>
      <c r="O27" s="145"/>
      <c r="P27" s="145"/>
      <c r="Q27" s="145"/>
      <c r="R27" s="146"/>
      <c r="AC27" s="85"/>
    </row>
    <row r="28" spans="1:29" ht="79.5" customHeight="1">
      <c r="A28" s="192" t="s">
        <v>180</v>
      </c>
      <c r="B28" s="229" t="s">
        <v>222</v>
      </c>
      <c r="C28" s="178">
        <v>1</v>
      </c>
      <c r="D28" s="193">
        <v>2047500</v>
      </c>
      <c r="E28" s="172">
        <v>10</v>
      </c>
      <c r="F28" s="176">
        <f t="shared" si="0"/>
        <v>20565090</v>
      </c>
      <c r="G28" s="138"/>
      <c r="H28" s="145"/>
      <c r="I28" s="145"/>
      <c r="J28" s="145"/>
      <c r="K28" s="145"/>
      <c r="L28" s="145"/>
      <c r="M28" s="145"/>
      <c r="N28" s="145"/>
      <c r="O28" s="145"/>
      <c r="P28" s="145"/>
      <c r="Q28" s="145"/>
      <c r="R28" s="146"/>
      <c r="AC28" s="85"/>
    </row>
    <row r="29" spans="1:29" ht="70.5" customHeight="1">
      <c r="A29" s="192" t="s">
        <v>180</v>
      </c>
      <c r="B29" s="229" t="s">
        <v>222</v>
      </c>
      <c r="C29" s="178">
        <v>1</v>
      </c>
      <c r="D29" s="193">
        <v>2047500</v>
      </c>
      <c r="E29" s="172">
        <v>10</v>
      </c>
      <c r="F29" s="176">
        <f t="shared" si="0"/>
        <v>20565090</v>
      </c>
      <c r="G29" s="138"/>
      <c r="H29" s="145"/>
      <c r="I29" s="145"/>
      <c r="J29" s="145"/>
      <c r="K29" s="145"/>
      <c r="L29" s="145"/>
      <c r="M29" s="145"/>
      <c r="N29" s="145"/>
      <c r="O29" s="145"/>
      <c r="P29" s="145"/>
      <c r="Q29" s="145"/>
      <c r="R29" s="146"/>
      <c r="AC29" s="85"/>
    </row>
    <row r="30" spans="1:18" ht="84" customHeight="1">
      <c r="A30" s="192" t="s">
        <v>180</v>
      </c>
      <c r="B30" s="229" t="s">
        <v>222</v>
      </c>
      <c r="C30" s="178">
        <v>1</v>
      </c>
      <c r="D30" s="193">
        <v>2047500</v>
      </c>
      <c r="E30" s="172">
        <v>10</v>
      </c>
      <c r="F30" s="176">
        <f t="shared" si="0"/>
        <v>20565090</v>
      </c>
      <c r="G30" s="138"/>
      <c r="H30" s="145"/>
      <c r="I30" s="145"/>
      <c r="J30" s="145"/>
      <c r="K30" s="145"/>
      <c r="L30" s="145"/>
      <c r="M30" s="145"/>
      <c r="N30" s="145"/>
      <c r="O30" s="145"/>
      <c r="P30" s="145"/>
      <c r="Q30" s="145"/>
      <c r="R30" s="84"/>
    </row>
    <row r="31" spans="1:18" ht="24.75" customHeight="1" thickBot="1">
      <c r="A31" s="338" t="s">
        <v>29</v>
      </c>
      <c r="B31" s="339"/>
      <c r="C31" s="339"/>
      <c r="D31" s="339"/>
      <c r="E31" s="340"/>
      <c r="F31" s="73">
        <f>SUM(F21:F30)</f>
        <v>251358130.8</v>
      </c>
      <c r="G31" s="341"/>
      <c r="H31" s="342"/>
      <c r="I31" s="342"/>
      <c r="J31" s="342"/>
      <c r="K31" s="342"/>
      <c r="L31" s="342"/>
      <c r="M31" s="342"/>
      <c r="N31" s="342"/>
      <c r="O31" s="342"/>
      <c r="P31" s="342"/>
      <c r="Q31" s="342"/>
      <c r="R31" s="343"/>
    </row>
    <row r="32" spans="1:18" s="89" customFormat="1" ht="18" customHeight="1" thickBot="1">
      <c r="A32" s="371" t="s">
        <v>30</v>
      </c>
      <c r="B32" s="372"/>
      <c r="C32" s="372"/>
      <c r="D32" s="372"/>
      <c r="E32" s="372"/>
      <c r="F32" s="372"/>
      <c r="G32" s="87"/>
      <c r="H32" s="87"/>
      <c r="I32" s="87"/>
      <c r="J32" s="87"/>
      <c r="K32" s="87"/>
      <c r="L32" s="87"/>
      <c r="M32" s="87"/>
      <c r="N32" s="87"/>
      <c r="O32" s="87"/>
      <c r="P32" s="87"/>
      <c r="Q32" s="87"/>
      <c r="R32" s="88"/>
    </row>
    <row r="33" spans="1:18" s="90" customFormat="1" ht="16.5" customHeight="1">
      <c r="A33" s="358" t="s">
        <v>31</v>
      </c>
      <c r="B33" s="359"/>
      <c r="C33" s="329" t="s">
        <v>32</v>
      </c>
      <c r="D33" s="362" t="s">
        <v>17</v>
      </c>
      <c r="E33" s="328" t="s">
        <v>33</v>
      </c>
      <c r="F33" s="329" t="s">
        <v>20</v>
      </c>
      <c r="G33" s="364" t="s">
        <v>21</v>
      </c>
      <c r="H33" s="365"/>
      <c r="I33" s="365"/>
      <c r="J33" s="365"/>
      <c r="K33" s="365"/>
      <c r="L33" s="365"/>
      <c r="M33" s="365"/>
      <c r="N33" s="365"/>
      <c r="O33" s="365"/>
      <c r="P33" s="365"/>
      <c r="Q33" s="365"/>
      <c r="R33" s="366"/>
    </row>
    <row r="34" spans="1:18" s="78" customFormat="1" ht="14.25" customHeight="1">
      <c r="A34" s="360"/>
      <c r="B34" s="361"/>
      <c r="C34" s="330"/>
      <c r="D34" s="363"/>
      <c r="E34" s="327"/>
      <c r="F34" s="330"/>
      <c r="G34" s="79" t="s">
        <v>22</v>
      </c>
      <c r="H34" s="79" t="s">
        <v>59</v>
      </c>
      <c r="I34" s="79" t="s">
        <v>23</v>
      </c>
      <c r="J34" s="79" t="s">
        <v>24</v>
      </c>
      <c r="K34" s="79" t="s">
        <v>25</v>
      </c>
      <c r="L34" s="79" t="s">
        <v>26</v>
      </c>
      <c r="M34" s="79" t="s">
        <v>27</v>
      </c>
      <c r="N34" s="79" t="s">
        <v>28</v>
      </c>
      <c r="O34" s="79" t="s">
        <v>55</v>
      </c>
      <c r="P34" s="79" t="s">
        <v>56</v>
      </c>
      <c r="Q34" s="79" t="s">
        <v>57</v>
      </c>
      <c r="R34" s="80" t="s">
        <v>58</v>
      </c>
    </row>
    <row r="35" spans="1:18" s="81" customFormat="1" ht="12.75" customHeight="1">
      <c r="A35" s="367"/>
      <c r="B35" s="368"/>
      <c r="C35" s="93"/>
      <c r="D35" s="93"/>
      <c r="E35" s="94"/>
      <c r="F35" s="93"/>
      <c r="G35" s="79"/>
      <c r="H35" s="79"/>
      <c r="I35" s="79"/>
      <c r="J35" s="79"/>
      <c r="K35" s="79"/>
      <c r="L35" s="79"/>
      <c r="M35" s="79"/>
      <c r="N35" s="79"/>
      <c r="O35" s="79"/>
      <c r="P35" s="79"/>
      <c r="Q35" s="79"/>
      <c r="R35" s="80"/>
    </row>
    <row r="36" spans="1:18" s="81" customFormat="1" ht="12.75" customHeight="1" hidden="1">
      <c r="A36" s="367"/>
      <c r="B36" s="368"/>
      <c r="C36" s="230"/>
      <c r="D36" s="230"/>
      <c r="E36" s="57"/>
      <c r="F36" s="60"/>
      <c r="G36" s="79"/>
      <c r="H36" s="79"/>
      <c r="I36" s="79"/>
      <c r="J36" s="79"/>
      <c r="K36" s="79"/>
      <c r="L36" s="79"/>
      <c r="M36" s="79"/>
      <c r="N36" s="79"/>
      <c r="O36" s="79"/>
      <c r="P36" s="79"/>
      <c r="Q36" s="79"/>
      <c r="R36" s="80"/>
    </row>
    <row r="37" spans="1:18" s="81" customFormat="1" ht="12.75" customHeight="1" hidden="1">
      <c r="A37" s="367"/>
      <c r="B37" s="368"/>
      <c r="C37" s="230"/>
      <c r="D37" s="230"/>
      <c r="E37" s="57"/>
      <c r="F37" s="60"/>
      <c r="G37" s="79"/>
      <c r="H37" s="79"/>
      <c r="I37" s="79"/>
      <c r="J37" s="79"/>
      <c r="K37" s="79"/>
      <c r="L37" s="79"/>
      <c r="M37" s="79"/>
      <c r="N37" s="79"/>
      <c r="O37" s="79"/>
      <c r="P37" s="79"/>
      <c r="Q37" s="79"/>
      <c r="R37" s="80"/>
    </row>
    <row r="38" spans="1:18" s="81" customFormat="1" ht="12.75" customHeight="1" hidden="1">
      <c r="A38" s="91"/>
      <c r="B38" s="92"/>
      <c r="C38" s="230"/>
      <c r="D38" s="230"/>
      <c r="E38" s="57"/>
      <c r="F38" s="60"/>
      <c r="G38" s="79"/>
      <c r="H38" s="79"/>
      <c r="I38" s="79"/>
      <c r="J38" s="79"/>
      <c r="K38" s="79"/>
      <c r="L38" s="79"/>
      <c r="M38" s="79"/>
      <c r="N38" s="79"/>
      <c r="O38" s="79"/>
      <c r="P38" s="79"/>
      <c r="Q38" s="79"/>
      <c r="R38" s="80"/>
    </row>
    <row r="39" spans="1:18" ht="12.75" customHeight="1" thickBot="1">
      <c r="A39" s="338" t="s">
        <v>29</v>
      </c>
      <c r="B39" s="339"/>
      <c r="C39" s="339"/>
      <c r="D39" s="339"/>
      <c r="E39" s="340"/>
      <c r="F39" s="73">
        <f>SUM(F35:F38)</f>
        <v>0</v>
      </c>
      <c r="G39" s="95"/>
      <c r="H39" s="96"/>
      <c r="I39" s="96"/>
      <c r="J39" s="96"/>
      <c r="K39" s="96"/>
      <c r="L39" s="96"/>
      <c r="M39" s="97"/>
      <c r="N39" s="98"/>
      <c r="O39" s="98"/>
      <c r="P39" s="98"/>
      <c r="Q39" s="98"/>
      <c r="R39" s="99"/>
    </row>
    <row r="40" spans="1:18" s="89" customFormat="1" ht="18.75" customHeight="1" thickBot="1">
      <c r="A40" s="369" t="s">
        <v>34</v>
      </c>
      <c r="B40" s="370"/>
      <c r="C40" s="370"/>
      <c r="D40" s="370"/>
      <c r="E40" s="370"/>
      <c r="F40" s="370"/>
      <c r="G40" s="341"/>
      <c r="H40" s="342"/>
      <c r="I40" s="342"/>
      <c r="J40" s="342"/>
      <c r="K40" s="342"/>
      <c r="L40" s="342"/>
      <c r="M40" s="342"/>
      <c r="N40" s="87"/>
      <c r="O40" s="87"/>
      <c r="P40" s="87"/>
      <c r="Q40" s="87"/>
      <c r="R40" s="88"/>
    </row>
    <row r="41" spans="1:18" s="89" customFormat="1" ht="12.75">
      <c r="A41" s="100"/>
      <c r="B41" s="90"/>
      <c r="C41" s="101"/>
      <c r="D41" s="102"/>
      <c r="E41" s="103"/>
      <c r="F41" s="102"/>
      <c r="G41" s="104"/>
      <c r="H41" s="104"/>
      <c r="I41" s="104"/>
      <c r="J41" s="104"/>
      <c r="K41" s="104"/>
      <c r="L41" s="104"/>
      <c r="M41" s="104"/>
      <c r="N41" s="104"/>
      <c r="O41" s="104"/>
      <c r="P41" s="104"/>
      <c r="Q41" s="104"/>
      <c r="R41" s="105"/>
    </row>
    <row r="42" spans="1:18" s="78" customFormat="1" ht="15.75" customHeight="1">
      <c r="A42" s="358" t="s">
        <v>31</v>
      </c>
      <c r="B42" s="359"/>
      <c r="C42" s="329" t="s">
        <v>32</v>
      </c>
      <c r="D42" s="362" t="s">
        <v>17</v>
      </c>
      <c r="E42" s="328" t="s">
        <v>33</v>
      </c>
      <c r="F42" s="329" t="s">
        <v>20</v>
      </c>
      <c r="G42" s="364" t="s">
        <v>21</v>
      </c>
      <c r="H42" s="365"/>
      <c r="I42" s="365"/>
      <c r="J42" s="365"/>
      <c r="K42" s="365"/>
      <c r="L42" s="365"/>
      <c r="M42" s="365"/>
      <c r="N42" s="365"/>
      <c r="O42" s="365"/>
      <c r="P42" s="365"/>
      <c r="Q42" s="365"/>
      <c r="R42" s="366"/>
    </row>
    <row r="43" spans="1:18" s="81" customFormat="1" ht="13.5" customHeight="1">
      <c r="A43" s="360"/>
      <c r="B43" s="361"/>
      <c r="C43" s="330"/>
      <c r="D43" s="363"/>
      <c r="E43" s="327"/>
      <c r="F43" s="330"/>
      <c r="G43" s="79" t="s">
        <v>22</v>
      </c>
      <c r="H43" s="79" t="s">
        <v>59</v>
      </c>
      <c r="I43" s="79" t="s">
        <v>23</v>
      </c>
      <c r="J43" s="79" t="s">
        <v>24</v>
      </c>
      <c r="K43" s="79" t="s">
        <v>25</v>
      </c>
      <c r="L43" s="79" t="s">
        <v>26</v>
      </c>
      <c r="M43" s="79" t="s">
        <v>27</v>
      </c>
      <c r="N43" s="79" t="s">
        <v>28</v>
      </c>
      <c r="O43" s="79" t="s">
        <v>55</v>
      </c>
      <c r="P43" s="79" t="s">
        <v>56</v>
      </c>
      <c r="Q43" s="79" t="s">
        <v>57</v>
      </c>
      <c r="R43" s="80" t="s">
        <v>58</v>
      </c>
    </row>
    <row r="44" spans="1:18" ht="12.75">
      <c r="A44" s="347"/>
      <c r="B44" s="317"/>
      <c r="C44" s="82"/>
      <c r="D44" s="60"/>
      <c r="E44" s="70"/>
      <c r="F44" s="60"/>
      <c r="G44" s="83"/>
      <c r="H44" s="83"/>
      <c r="I44" s="83"/>
      <c r="J44" s="83"/>
      <c r="K44" s="83"/>
      <c r="L44" s="83"/>
      <c r="M44" s="83"/>
      <c r="N44" s="83"/>
      <c r="O44" s="83"/>
      <c r="P44" s="83"/>
      <c r="Q44" s="83"/>
      <c r="R44" s="84"/>
    </row>
    <row r="45" spans="1:18" ht="12.75">
      <c r="A45" s="347"/>
      <c r="B45" s="317"/>
      <c r="C45" s="82"/>
      <c r="D45" s="60"/>
      <c r="E45" s="70"/>
      <c r="F45" s="60"/>
      <c r="G45" s="83"/>
      <c r="H45" s="83"/>
      <c r="I45" s="83"/>
      <c r="J45" s="83"/>
      <c r="K45" s="83"/>
      <c r="L45" s="83"/>
      <c r="M45" s="83"/>
      <c r="N45" s="83"/>
      <c r="O45" s="83"/>
      <c r="P45" s="83"/>
      <c r="Q45" s="83"/>
      <c r="R45" s="84"/>
    </row>
    <row r="46" spans="1:18" ht="12.75">
      <c r="A46" s="347"/>
      <c r="B46" s="317"/>
      <c r="C46" s="82"/>
      <c r="D46" s="60"/>
      <c r="E46" s="70"/>
      <c r="F46" s="60"/>
      <c r="G46" s="83"/>
      <c r="H46" s="83"/>
      <c r="I46" s="83"/>
      <c r="J46" s="83"/>
      <c r="K46" s="83"/>
      <c r="L46" s="83"/>
      <c r="M46" s="83"/>
      <c r="N46" s="83"/>
      <c r="O46" s="83"/>
      <c r="P46" s="83"/>
      <c r="Q46" s="83"/>
      <c r="R46" s="84"/>
    </row>
    <row r="47" spans="1:18" ht="12.75">
      <c r="A47" s="347"/>
      <c r="B47" s="317"/>
      <c r="C47" s="82"/>
      <c r="D47" s="60"/>
      <c r="E47" s="70"/>
      <c r="F47" s="60"/>
      <c r="G47" s="83"/>
      <c r="H47" s="83"/>
      <c r="I47" s="83"/>
      <c r="J47" s="83"/>
      <c r="K47" s="83"/>
      <c r="L47" s="83"/>
      <c r="M47" s="83"/>
      <c r="N47" s="83"/>
      <c r="O47" s="83"/>
      <c r="P47" s="83"/>
      <c r="Q47" s="83"/>
      <c r="R47" s="84"/>
    </row>
    <row r="48" spans="1:18" ht="13.5" thickBot="1">
      <c r="A48" s="338" t="s">
        <v>29</v>
      </c>
      <c r="B48" s="339"/>
      <c r="C48" s="339"/>
      <c r="D48" s="339"/>
      <c r="E48" s="340"/>
      <c r="F48" s="106">
        <f>SUM(F44:F47)</f>
        <v>0</v>
      </c>
      <c r="G48" s="310"/>
      <c r="H48" s="311"/>
      <c r="I48" s="311"/>
      <c r="J48" s="311"/>
      <c r="K48" s="311"/>
      <c r="L48" s="311"/>
      <c r="M48" s="311"/>
      <c r="N48" s="311"/>
      <c r="O48" s="311"/>
      <c r="P48" s="311"/>
      <c r="Q48" s="311"/>
      <c r="R48" s="357"/>
    </row>
    <row r="49" spans="1:18" ht="21" customHeight="1" thickBot="1">
      <c r="A49" s="107" t="s">
        <v>37</v>
      </c>
      <c r="B49" s="108"/>
      <c r="C49" s="109"/>
      <c r="D49" s="110"/>
      <c r="E49" s="111"/>
      <c r="F49" s="110"/>
      <c r="G49" s="87"/>
      <c r="H49" s="87"/>
      <c r="I49" s="87"/>
      <c r="J49" s="87"/>
      <c r="K49" s="87"/>
      <c r="L49" s="87"/>
      <c r="M49" s="87"/>
      <c r="N49" s="87"/>
      <c r="O49" s="87"/>
      <c r="P49" s="87"/>
      <c r="Q49" s="87"/>
      <c r="R49" s="88"/>
    </row>
    <row r="50" spans="1:18" s="78" customFormat="1" ht="16.5" customHeight="1">
      <c r="A50" s="321" t="s">
        <v>15</v>
      </c>
      <c r="B50" s="322"/>
      <c r="C50" s="325" t="s">
        <v>35</v>
      </c>
      <c r="D50" s="326" t="s">
        <v>17</v>
      </c>
      <c r="E50" s="328" t="s">
        <v>33</v>
      </c>
      <c r="F50" s="329" t="s">
        <v>20</v>
      </c>
      <c r="G50" s="331" t="s">
        <v>21</v>
      </c>
      <c r="H50" s="332"/>
      <c r="I50" s="332"/>
      <c r="J50" s="332"/>
      <c r="K50" s="332"/>
      <c r="L50" s="332"/>
      <c r="M50" s="332"/>
      <c r="N50" s="332"/>
      <c r="O50" s="332"/>
      <c r="P50" s="332"/>
      <c r="Q50" s="332"/>
      <c r="R50" s="333"/>
    </row>
    <row r="51" spans="1:18" s="81" customFormat="1" ht="13.5" customHeight="1">
      <c r="A51" s="323"/>
      <c r="B51" s="324"/>
      <c r="C51" s="325"/>
      <c r="D51" s="327"/>
      <c r="E51" s="327"/>
      <c r="F51" s="330"/>
      <c r="G51" s="79" t="s">
        <v>22</v>
      </c>
      <c r="H51" s="79" t="s">
        <v>59</v>
      </c>
      <c r="I51" s="79" t="s">
        <v>23</v>
      </c>
      <c r="J51" s="79" t="s">
        <v>24</v>
      </c>
      <c r="K51" s="79" t="s">
        <v>25</v>
      </c>
      <c r="L51" s="79" t="s">
        <v>26</v>
      </c>
      <c r="M51" s="79" t="s">
        <v>27</v>
      </c>
      <c r="N51" s="79" t="s">
        <v>28</v>
      </c>
      <c r="O51" s="79" t="s">
        <v>55</v>
      </c>
      <c r="P51" s="79" t="s">
        <v>56</v>
      </c>
      <c r="Q51" s="79" t="s">
        <v>57</v>
      </c>
      <c r="R51" s="80" t="s">
        <v>58</v>
      </c>
    </row>
    <row r="52" spans="1:18" ht="12.75" hidden="1">
      <c r="A52" s="323"/>
      <c r="B52" s="324"/>
      <c r="C52" s="82"/>
      <c r="D52" s="60"/>
      <c r="E52" s="70"/>
      <c r="F52" s="60"/>
      <c r="G52" s="83"/>
      <c r="H52" s="83"/>
      <c r="I52" s="83"/>
      <c r="J52" s="83"/>
      <c r="K52" s="83"/>
      <c r="L52" s="83"/>
      <c r="M52" s="83"/>
      <c r="N52" s="83"/>
      <c r="O52" s="83"/>
      <c r="P52" s="83"/>
      <c r="Q52" s="83"/>
      <c r="R52" s="84"/>
    </row>
    <row r="53" spans="1:18" ht="12.75" hidden="1">
      <c r="A53" s="351"/>
      <c r="B53" s="352"/>
      <c r="C53" s="82"/>
      <c r="D53" s="60"/>
      <c r="E53" s="70"/>
      <c r="F53" s="60"/>
      <c r="G53" s="83"/>
      <c r="H53" s="83"/>
      <c r="I53" s="83"/>
      <c r="J53" s="83"/>
      <c r="K53" s="83"/>
      <c r="L53" s="83"/>
      <c r="M53" s="83"/>
      <c r="N53" s="83"/>
      <c r="O53" s="83"/>
      <c r="P53" s="83"/>
      <c r="Q53" s="83"/>
      <c r="R53" s="84"/>
    </row>
    <row r="54" spans="1:18" ht="12.75" hidden="1">
      <c r="A54" s="351"/>
      <c r="B54" s="352"/>
      <c r="C54" s="82"/>
      <c r="D54" s="60"/>
      <c r="E54" s="70"/>
      <c r="F54" s="60"/>
      <c r="G54" s="83"/>
      <c r="H54" s="83"/>
      <c r="I54" s="83"/>
      <c r="J54" s="83"/>
      <c r="K54" s="83"/>
      <c r="L54" s="83"/>
      <c r="M54" s="83"/>
      <c r="N54" s="83"/>
      <c r="O54" s="83"/>
      <c r="P54" s="83"/>
      <c r="Q54" s="83"/>
      <c r="R54" s="84"/>
    </row>
    <row r="55" spans="1:18" ht="12.75" hidden="1">
      <c r="A55" s="112"/>
      <c r="B55" s="113"/>
      <c r="C55" s="82"/>
      <c r="D55" s="60"/>
      <c r="E55" s="70"/>
      <c r="F55" s="60"/>
      <c r="G55" s="83"/>
      <c r="H55" s="83"/>
      <c r="I55" s="83"/>
      <c r="J55" s="83"/>
      <c r="K55" s="83"/>
      <c r="L55" s="83"/>
      <c r="M55" s="83"/>
      <c r="N55" s="83"/>
      <c r="O55" s="83"/>
      <c r="P55" s="83"/>
      <c r="Q55" s="83"/>
      <c r="R55" s="84"/>
    </row>
    <row r="56" spans="1:18" ht="13.5" thickBot="1">
      <c r="A56" s="338" t="s">
        <v>29</v>
      </c>
      <c r="B56" s="339"/>
      <c r="C56" s="339"/>
      <c r="D56" s="339"/>
      <c r="E56" s="340"/>
      <c r="F56" s="106">
        <f>SUM(F52:F55)</f>
        <v>0</v>
      </c>
      <c r="G56" s="341"/>
      <c r="H56" s="342"/>
      <c r="I56" s="342"/>
      <c r="J56" s="342"/>
      <c r="K56" s="342"/>
      <c r="L56" s="342"/>
      <c r="M56" s="342"/>
      <c r="N56" s="342"/>
      <c r="O56" s="342"/>
      <c r="P56" s="342"/>
      <c r="Q56" s="342"/>
      <c r="R56" s="343"/>
    </row>
    <row r="57" spans="1:18" ht="21.75" customHeight="1" thickBot="1">
      <c r="A57" s="107" t="s">
        <v>38</v>
      </c>
      <c r="B57" s="108"/>
      <c r="C57" s="109"/>
      <c r="D57" s="110"/>
      <c r="E57" s="111"/>
      <c r="F57" s="110"/>
      <c r="G57" s="87"/>
      <c r="H57" s="87"/>
      <c r="I57" s="87"/>
      <c r="J57" s="87"/>
      <c r="K57" s="87"/>
      <c r="L57" s="87"/>
      <c r="M57" s="87"/>
      <c r="N57" s="87"/>
      <c r="O57" s="87"/>
      <c r="P57" s="87"/>
      <c r="Q57" s="87"/>
      <c r="R57" s="88"/>
    </row>
    <row r="58" spans="1:18" s="78" customFormat="1" ht="12.75" customHeight="1">
      <c r="A58" s="353" t="s">
        <v>15</v>
      </c>
      <c r="B58" s="325" t="s">
        <v>39</v>
      </c>
      <c r="C58" s="354" t="s">
        <v>40</v>
      </c>
      <c r="D58" s="356" t="s">
        <v>41</v>
      </c>
      <c r="E58" s="325" t="s">
        <v>42</v>
      </c>
      <c r="F58" s="329" t="s">
        <v>20</v>
      </c>
      <c r="G58" s="331" t="s">
        <v>21</v>
      </c>
      <c r="H58" s="332"/>
      <c r="I58" s="332"/>
      <c r="J58" s="332"/>
      <c r="K58" s="332"/>
      <c r="L58" s="332"/>
      <c r="M58" s="332"/>
      <c r="N58" s="332"/>
      <c r="O58" s="332"/>
      <c r="P58" s="332"/>
      <c r="Q58" s="332"/>
      <c r="R58" s="333"/>
    </row>
    <row r="59" spans="1:18" s="81" customFormat="1" ht="13.5" customHeight="1">
      <c r="A59" s="353"/>
      <c r="B59" s="325"/>
      <c r="C59" s="355"/>
      <c r="D59" s="356"/>
      <c r="E59" s="325"/>
      <c r="F59" s="330"/>
      <c r="G59" s="79" t="s">
        <v>22</v>
      </c>
      <c r="H59" s="79" t="s">
        <v>59</v>
      </c>
      <c r="I59" s="79" t="s">
        <v>23</v>
      </c>
      <c r="J59" s="79" t="s">
        <v>24</v>
      </c>
      <c r="K59" s="79" t="s">
        <v>25</v>
      </c>
      <c r="L59" s="79" t="s">
        <v>26</v>
      </c>
      <c r="M59" s="79" t="s">
        <v>27</v>
      </c>
      <c r="N59" s="79" t="s">
        <v>28</v>
      </c>
      <c r="O59" s="79" t="s">
        <v>55</v>
      </c>
      <c r="P59" s="79" t="s">
        <v>56</v>
      </c>
      <c r="Q59" s="79" t="s">
        <v>57</v>
      </c>
      <c r="R59" s="80" t="s">
        <v>58</v>
      </c>
    </row>
    <row r="60" spans="1:18" ht="12.75">
      <c r="A60" s="173"/>
      <c r="B60" s="172"/>
      <c r="C60" s="175"/>
      <c r="D60" s="178"/>
      <c r="E60" s="172"/>
      <c r="F60" s="178"/>
      <c r="G60" s="83"/>
      <c r="H60" s="83"/>
      <c r="I60" s="83"/>
      <c r="J60" s="83"/>
      <c r="K60" s="83"/>
      <c r="L60" s="83"/>
      <c r="M60" s="83"/>
      <c r="N60" s="83"/>
      <c r="O60" s="83"/>
      <c r="P60" s="83"/>
      <c r="Q60" s="83"/>
      <c r="R60" s="84"/>
    </row>
    <row r="61" spans="1:18" ht="12.75">
      <c r="A61" s="177"/>
      <c r="B61" s="172"/>
      <c r="C61" s="175"/>
      <c r="D61" s="178"/>
      <c r="E61" s="172"/>
      <c r="F61" s="178"/>
      <c r="G61" s="83"/>
      <c r="H61" s="83"/>
      <c r="I61" s="83"/>
      <c r="J61" s="83"/>
      <c r="K61" s="83"/>
      <c r="L61" s="83"/>
      <c r="M61" s="83"/>
      <c r="N61" s="83"/>
      <c r="O61" s="83"/>
      <c r="P61" s="83"/>
      <c r="Q61" s="83"/>
      <c r="R61" s="84"/>
    </row>
    <row r="62" spans="1:18" ht="12.75">
      <c r="A62" s="173"/>
      <c r="B62" s="184"/>
      <c r="C62" s="175">
        <v>0</v>
      </c>
      <c r="D62" s="178"/>
      <c r="E62" s="185"/>
      <c r="F62" s="178">
        <v>0</v>
      </c>
      <c r="G62" s="83"/>
      <c r="H62" s="83"/>
      <c r="I62" s="83"/>
      <c r="J62" s="83"/>
      <c r="K62" s="83"/>
      <c r="L62" s="83"/>
      <c r="M62" s="83"/>
      <c r="N62" s="83"/>
      <c r="O62" s="83"/>
      <c r="P62" s="83"/>
      <c r="Q62" s="83"/>
      <c r="R62" s="84"/>
    </row>
    <row r="63" spans="1:18" ht="12.75">
      <c r="A63" s="86"/>
      <c r="B63" s="70"/>
      <c r="C63" s="82"/>
      <c r="D63" s="60"/>
      <c r="E63" s="70"/>
      <c r="F63" s="60"/>
      <c r="G63" s="83"/>
      <c r="H63" s="83"/>
      <c r="I63" s="83"/>
      <c r="J63" s="83"/>
      <c r="K63" s="83"/>
      <c r="L63" s="83"/>
      <c r="M63" s="83"/>
      <c r="N63" s="83"/>
      <c r="O63" s="83"/>
      <c r="P63" s="83"/>
      <c r="Q63" s="83"/>
      <c r="R63" s="84"/>
    </row>
    <row r="64" spans="1:18" ht="13.5" thickBot="1">
      <c r="A64" s="338" t="s">
        <v>29</v>
      </c>
      <c r="B64" s="339"/>
      <c r="C64" s="339"/>
      <c r="D64" s="339"/>
      <c r="E64" s="340"/>
      <c r="F64" s="114">
        <f>SUM(F60:F63)</f>
        <v>0</v>
      </c>
      <c r="G64" s="341"/>
      <c r="H64" s="342"/>
      <c r="I64" s="342"/>
      <c r="J64" s="342"/>
      <c r="K64" s="342"/>
      <c r="L64" s="342"/>
      <c r="M64" s="342"/>
      <c r="N64" s="342"/>
      <c r="O64" s="342"/>
      <c r="P64" s="342"/>
      <c r="Q64" s="342"/>
      <c r="R64" s="343"/>
    </row>
    <row r="65" spans="1:18" ht="22.5" customHeight="1" thickBot="1">
      <c r="A65" s="107" t="s">
        <v>43</v>
      </c>
      <c r="B65" s="108"/>
      <c r="C65" s="109"/>
      <c r="D65" s="110"/>
      <c r="E65" s="111"/>
      <c r="F65" s="110"/>
      <c r="G65" s="87"/>
      <c r="H65" s="87"/>
      <c r="I65" s="87"/>
      <c r="J65" s="87"/>
      <c r="K65" s="87"/>
      <c r="L65" s="87"/>
      <c r="M65" s="87"/>
      <c r="N65" s="87"/>
      <c r="O65" s="87"/>
      <c r="P65" s="87"/>
      <c r="Q65" s="87"/>
      <c r="R65" s="88"/>
    </row>
    <row r="66" spans="1:18" s="78" customFormat="1" ht="12.75" customHeight="1">
      <c r="A66" s="321" t="s">
        <v>15</v>
      </c>
      <c r="B66" s="348"/>
      <c r="C66" s="348"/>
      <c r="D66" s="322"/>
      <c r="E66" s="325" t="s">
        <v>39</v>
      </c>
      <c r="F66" s="350" t="s">
        <v>36</v>
      </c>
      <c r="G66" s="331" t="s">
        <v>21</v>
      </c>
      <c r="H66" s="332"/>
      <c r="I66" s="332"/>
      <c r="J66" s="332"/>
      <c r="K66" s="332"/>
      <c r="L66" s="332"/>
      <c r="M66" s="332"/>
      <c r="N66" s="332"/>
      <c r="O66" s="332"/>
      <c r="P66" s="332"/>
      <c r="Q66" s="332"/>
      <c r="R66" s="333"/>
    </row>
    <row r="67" spans="1:18" s="81" customFormat="1" ht="13.5" customHeight="1">
      <c r="A67" s="323"/>
      <c r="B67" s="349"/>
      <c r="C67" s="349"/>
      <c r="D67" s="324"/>
      <c r="E67" s="325"/>
      <c r="F67" s="350"/>
      <c r="G67" s="79" t="s">
        <v>22</v>
      </c>
      <c r="H67" s="79" t="s">
        <v>59</v>
      </c>
      <c r="I67" s="79" t="s">
        <v>23</v>
      </c>
      <c r="J67" s="79" t="s">
        <v>24</v>
      </c>
      <c r="K67" s="79" t="s">
        <v>25</v>
      </c>
      <c r="L67" s="79" t="s">
        <v>26</v>
      </c>
      <c r="M67" s="79" t="s">
        <v>27</v>
      </c>
      <c r="N67" s="79" t="s">
        <v>28</v>
      </c>
      <c r="O67" s="79" t="s">
        <v>55</v>
      </c>
      <c r="P67" s="79" t="s">
        <v>56</v>
      </c>
      <c r="Q67" s="79" t="s">
        <v>57</v>
      </c>
      <c r="R67" s="80" t="s">
        <v>58</v>
      </c>
    </row>
    <row r="68" spans="1:18" ht="32.25" customHeight="1" hidden="1">
      <c r="A68" s="344"/>
      <c r="B68" s="345"/>
      <c r="C68" s="345"/>
      <c r="D68" s="346"/>
      <c r="E68" s="115"/>
      <c r="F68" s="60"/>
      <c r="G68" s="83"/>
      <c r="H68" s="83"/>
      <c r="I68" s="83"/>
      <c r="J68" s="83"/>
      <c r="K68" s="83"/>
      <c r="L68" s="83"/>
      <c r="M68" s="83"/>
      <c r="N68" s="83"/>
      <c r="O68" s="83"/>
      <c r="P68" s="83"/>
      <c r="Q68" s="83"/>
      <c r="R68" s="84"/>
    </row>
    <row r="69" spans="1:18" ht="39" customHeight="1" hidden="1">
      <c r="A69" s="344"/>
      <c r="B69" s="345"/>
      <c r="C69" s="345"/>
      <c r="D69" s="346"/>
      <c r="E69" s="115"/>
      <c r="G69" s="116"/>
      <c r="H69" s="83"/>
      <c r="I69" s="83"/>
      <c r="J69" s="83"/>
      <c r="K69" s="83"/>
      <c r="L69" s="83"/>
      <c r="M69" s="83"/>
      <c r="N69" s="83"/>
      <c r="O69" s="83"/>
      <c r="P69" s="83"/>
      <c r="Q69" s="83"/>
      <c r="R69" s="84"/>
    </row>
    <row r="70" spans="1:18" ht="12.75">
      <c r="A70" s="316"/>
      <c r="B70" s="347"/>
      <c r="C70" s="347"/>
      <c r="D70" s="317"/>
      <c r="E70" s="70"/>
      <c r="F70" s="60"/>
      <c r="G70" s="83"/>
      <c r="H70" s="83"/>
      <c r="I70" s="83"/>
      <c r="J70" s="83"/>
      <c r="K70" s="83"/>
      <c r="L70" s="83"/>
      <c r="M70" s="83"/>
      <c r="N70" s="83"/>
      <c r="O70" s="83"/>
      <c r="P70" s="83"/>
      <c r="Q70" s="83"/>
      <c r="R70" s="84"/>
    </row>
    <row r="71" spans="1:18" ht="12.75">
      <c r="A71" s="316"/>
      <c r="B71" s="347"/>
      <c r="C71" s="347"/>
      <c r="D71" s="317"/>
      <c r="E71" s="70"/>
      <c r="F71" s="60"/>
      <c r="G71" s="83"/>
      <c r="H71" s="83"/>
      <c r="I71" s="83"/>
      <c r="J71" s="83"/>
      <c r="K71" s="83"/>
      <c r="L71" s="83"/>
      <c r="M71" s="83"/>
      <c r="N71" s="83"/>
      <c r="O71" s="83"/>
      <c r="P71" s="83"/>
      <c r="Q71" s="83"/>
      <c r="R71" s="84"/>
    </row>
    <row r="72" spans="1:18" ht="13.5" thickBot="1">
      <c r="A72" s="338" t="s">
        <v>29</v>
      </c>
      <c r="B72" s="339"/>
      <c r="C72" s="339"/>
      <c r="D72" s="339"/>
      <c r="E72" s="340"/>
      <c r="F72" s="114">
        <f>SUM(F68:F71)</f>
        <v>0</v>
      </c>
      <c r="G72" s="341"/>
      <c r="H72" s="342"/>
      <c r="I72" s="342"/>
      <c r="J72" s="342"/>
      <c r="K72" s="342"/>
      <c r="L72" s="342"/>
      <c r="M72" s="342"/>
      <c r="N72" s="342"/>
      <c r="O72" s="342"/>
      <c r="P72" s="342"/>
      <c r="Q72" s="342"/>
      <c r="R72" s="343"/>
    </row>
    <row r="73" spans="1:18" s="89" customFormat="1" ht="19.5" customHeight="1" thickBot="1">
      <c r="A73" s="107" t="s">
        <v>44</v>
      </c>
      <c r="B73" s="108"/>
      <c r="C73" s="109"/>
      <c r="D73" s="110"/>
      <c r="E73" s="111"/>
      <c r="F73" s="110"/>
      <c r="G73" s="87"/>
      <c r="H73" s="87"/>
      <c r="I73" s="87"/>
      <c r="J73" s="87"/>
      <c r="K73" s="87"/>
      <c r="L73" s="87"/>
      <c r="M73" s="87"/>
      <c r="N73" s="87"/>
      <c r="O73" s="87"/>
      <c r="P73" s="87"/>
      <c r="Q73" s="87"/>
      <c r="R73" s="88"/>
    </row>
    <row r="74" spans="1:18" s="78" customFormat="1" ht="12.75" customHeight="1">
      <c r="A74" s="321" t="s">
        <v>15</v>
      </c>
      <c r="B74" s="322"/>
      <c r="C74" s="325" t="s">
        <v>35</v>
      </c>
      <c r="D74" s="326" t="s">
        <v>17</v>
      </c>
      <c r="E74" s="328" t="s">
        <v>33</v>
      </c>
      <c r="F74" s="329" t="s">
        <v>20</v>
      </c>
      <c r="G74" s="331" t="s">
        <v>21</v>
      </c>
      <c r="H74" s="332"/>
      <c r="I74" s="332"/>
      <c r="J74" s="332"/>
      <c r="K74" s="332"/>
      <c r="L74" s="332"/>
      <c r="M74" s="332"/>
      <c r="N74" s="332"/>
      <c r="O74" s="332"/>
      <c r="P74" s="332"/>
      <c r="Q74" s="332"/>
      <c r="R74" s="333"/>
    </row>
    <row r="75" spans="1:18" s="81" customFormat="1" ht="13.5" customHeight="1">
      <c r="A75" s="323"/>
      <c r="B75" s="324"/>
      <c r="C75" s="325"/>
      <c r="D75" s="327"/>
      <c r="E75" s="327"/>
      <c r="F75" s="330"/>
      <c r="G75" s="79" t="s">
        <v>22</v>
      </c>
      <c r="H75" s="79" t="s">
        <v>59</v>
      </c>
      <c r="I75" s="79" t="s">
        <v>23</v>
      </c>
      <c r="J75" s="79" t="s">
        <v>24</v>
      </c>
      <c r="K75" s="79" t="s">
        <v>25</v>
      </c>
      <c r="L75" s="79" t="s">
        <v>26</v>
      </c>
      <c r="M75" s="79" t="s">
        <v>27</v>
      </c>
      <c r="N75" s="79" t="s">
        <v>28</v>
      </c>
      <c r="O75" s="79" t="s">
        <v>55</v>
      </c>
      <c r="P75" s="79" t="s">
        <v>56</v>
      </c>
      <c r="Q75" s="79" t="s">
        <v>57</v>
      </c>
      <c r="R75" s="80" t="s">
        <v>58</v>
      </c>
    </row>
    <row r="76" spans="1:18" ht="39.75" customHeight="1">
      <c r="A76" s="334" t="s">
        <v>160</v>
      </c>
      <c r="B76" s="335"/>
      <c r="C76" s="175" t="s">
        <v>158</v>
      </c>
      <c r="D76" s="175">
        <v>1</v>
      </c>
      <c r="E76" s="179">
        <v>15572789</v>
      </c>
      <c r="F76" s="60">
        <f>(E76*D76+(E76*D76)*0.004)</f>
        <v>15635080.156</v>
      </c>
      <c r="G76" s="83"/>
      <c r="H76" s="138"/>
      <c r="I76" s="138"/>
      <c r="J76" s="145"/>
      <c r="K76" s="145"/>
      <c r="L76" s="145"/>
      <c r="M76" s="145"/>
      <c r="N76" s="145"/>
      <c r="O76" s="145"/>
      <c r="P76" s="145"/>
      <c r="Q76" s="145"/>
      <c r="R76" s="141"/>
    </row>
    <row r="77" spans="1:18" ht="35.25" customHeight="1">
      <c r="A77" s="334" t="s">
        <v>181</v>
      </c>
      <c r="B77" s="335"/>
      <c r="C77" s="175" t="s">
        <v>158</v>
      </c>
      <c r="D77" s="175">
        <v>1</v>
      </c>
      <c r="E77" s="179">
        <v>2122062</v>
      </c>
      <c r="F77" s="60">
        <f>E77*D77</f>
        <v>2122062</v>
      </c>
      <c r="G77" s="83"/>
      <c r="H77" s="138"/>
      <c r="I77" s="138"/>
      <c r="J77" s="138"/>
      <c r="K77" s="145"/>
      <c r="L77" s="145"/>
      <c r="M77" s="145"/>
      <c r="N77" s="145"/>
      <c r="O77" s="145"/>
      <c r="P77" s="145"/>
      <c r="Q77" s="145"/>
      <c r="R77" s="141"/>
    </row>
    <row r="78" spans="1:18" ht="35.25" customHeight="1">
      <c r="A78" s="334" t="s">
        <v>182</v>
      </c>
      <c r="B78" s="335"/>
      <c r="C78" s="175" t="s">
        <v>158</v>
      </c>
      <c r="D78" s="175">
        <v>1</v>
      </c>
      <c r="E78" s="178">
        <v>30761680</v>
      </c>
      <c r="F78" s="60">
        <f>E78*D78+(E78*D78)*0.004</f>
        <v>30884726.72</v>
      </c>
      <c r="G78" s="83"/>
      <c r="H78" s="138"/>
      <c r="I78" s="138"/>
      <c r="J78" s="138"/>
      <c r="K78" s="138"/>
      <c r="L78" s="138"/>
      <c r="M78" s="138"/>
      <c r="N78" s="138"/>
      <c r="O78" s="138"/>
      <c r="P78" s="138"/>
      <c r="Q78" s="138"/>
      <c r="R78" s="141"/>
    </row>
    <row r="79" spans="1:30" ht="33" customHeight="1">
      <c r="A79" s="336"/>
      <c r="B79" s="337"/>
      <c r="C79" s="82"/>
      <c r="D79" s="60"/>
      <c r="E79" s="60"/>
      <c r="F79" s="60"/>
      <c r="G79" s="83"/>
      <c r="H79" s="138"/>
      <c r="I79" s="138"/>
      <c r="J79" s="138"/>
      <c r="K79" s="138"/>
      <c r="L79" s="138"/>
      <c r="M79" s="138"/>
      <c r="N79" s="138"/>
      <c r="O79" s="138"/>
      <c r="P79" s="138"/>
      <c r="Q79" s="138"/>
      <c r="R79" s="141"/>
      <c r="AD79" s="85"/>
    </row>
    <row r="80" spans="1:18" ht="13.5" thickBot="1">
      <c r="A80" s="338" t="s">
        <v>29</v>
      </c>
      <c r="B80" s="339"/>
      <c r="C80" s="339"/>
      <c r="D80" s="339"/>
      <c r="E80" s="340"/>
      <c r="F80" s="106">
        <f>SUM(F76:F79)</f>
        <v>48641868.876</v>
      </c>
      <c r="G80" s="341"/>
      <c r="H80" s="342"/>
      <c r="I80" s="342"/>
      <c r="J80" s="342"/>
      <c r="K80" s="342"/>
      <c r="L80" s="342"/>
      <c r="M80" s="342"/>
      <c r="N80" s="342"/>
      <c r="O80" s="342"/>
      <c r="P80" s="342"/>
      <c r="Q80" s="342"/>
      <c r="R80" s="343"/>
    </row>
    <row r="81" spans="1:18" ht="18" customHeight="1" thickBot="1">
      <c r="A81" s="107" t="s">
        <v>89</v>
      </c>
      <c r="B81" s="108"/>
      <c r="C81" s="109"/>
      <c r="D81" s="110"/>
      <c r="E81" s="111"/>
      <c r="F81" s="110"/>
      <c r="G81" s="87"/>
      <c r="H81" s="87"/>
      <c r="I81" s="87"/>
      <c r="J81" s="87"/>
      <c r="K81" s="87"/>
      <c r="L81" s="87"/>
      <c r="M81" s="87"/>
      <c r="N81" s="87"/>
      <c r="O81" s="87"/>
      <c r="P81" s="87"/>
      <c r="Q81" s="87"/>
      <c r="R81" s="88"/>
    </row>
    <row r="82" spans="1:18" ht="12.75">
      <c r="A82" s="321" t="s">
        <v>15</v>
      </c>
      <c r="B82" s="322"/>
      <c r="C82" s="325" t="s">
        <v>35</v>
      </c>
      <c r="D82" s="326" t="s">
        <v>17</v>
      </c>
      <c r="E82" s="328" t="s">
        <v>33</v>
      </c>
      <c r="F82" s="329" t="s">
        <v>20</v>
      </c>
      <c r="G82" s="331" t="s">
        <v>21</v>
      </c>
      <c r="H82" s="332"/>
      <c r="I82" s="332"/>
      <c r="J82" s="332"/>
      <c r="K82" s="332"/>
      <c r="L82" s="332"/>
      <c r="M82" s="332"/>
      <c r="N82" s="332"/>
      <c r="O82" s="332"/>
      <c r="P82" s="332"/>
      <c r="Q82" s="332"/>
      <c r="R82" s="333"/>
    </row>
    <row r="83" spans="1:18" ht="16.5">
      <c r="A83" s="323"/>
      <c r="B83" s="324"/>
      <c r="C83" s="325"/>
      <c r="D83" s="327"/>
      <c r="E83" s="327"/>
      <c r="F83" s="330"/>
      <c r="G83" s="79" t="s">
        <v>22</v>
      </c>
      <c r="H83" s="79" t="s">
        <v>59</v>
      </c>
      <c r="I83" s="79" t="s">
        <v>23</v>
      </c>
      <c r="J83" s="79" t="s">
        <v>24</v>
      </c>
      <c r="K83" s="79" t="s">
        <v>25</v>
      </c>
      <c r="L83" s="79" t="s">
        <v>26</v>
      </c>
      <c r="M83" s="79" t="s">
        <v>27</v>
      </c>
      <c r="N83" s="79" t="s">
        <v>28</v>
      </c>
      <c r="O83" s="79" t="s">
        <v>55</v>
      </c>
      <c r="P83" s="79" t="s">
        <v>56</v>
      </c>
      <c r="Q83" s="79" t="s">
        <v>57</v>
      </c>
      <c r="R83" s="79" t="s">
        <v>58</v>
      </c>
    </row>
    <row r="84" spans="1:18" ht="12.75">
      <c r="A84" s="313" t="s">
        <v>98</v>
      </c>
      <c r="B84" s="314"/>
      <c r="C84" s="82"/>
      <c r="D84" s="60"/>
      <c r="E84" s="70"/>
      <c r="F84" s="231">
        <v>74016828.59380753</v>
      </c>
      <c r="G84" s="83"/>
      <c r="H84" s="83"/>
      <c r="I84" s="83"/>
      <c r="J84" s="83"/>
      <c r="K84" s="83"/>
      <c r="L84" s="83"/>
      <c r="M84" s="83"/>
      <c r="N84" s="83"/>
      <c r="O84" s="83"/>
      <c r="P84" s="83"/>
      <c r="Q84" s="83"/>
      <c r="R84" s="83"/>
    </row>
    <row r="85" spans="1:18" ht="12.75">
      <c r="A85" s="315" t="s">
        <v>91</v>
      </c>
      <c r="B85" s="314"/>
      <c r="C85" s="82"/>
      <c r="D85" s="60"/>
      <c r="E85" s="70"/>
      <c r="F85" s="148">
        <v>10285714.285714285</v>
      </c>
      <c r="G85" s="83"/>
      <c r="H85" s="83"/>
      <c r="I85" s="83"/>
      <c r="J85" s="83"/>
      <c r="K85" s="83"/>
      <c r="L85" s="83"/>
      <c r="M85" s="83"/>
      <c r="N85" s="83"/>
      <c r="O85" s="83"/>
      <c r="P85" s="83"/>
      <c r="Q85" s="83"/>
      <c r="R85" s="83"/>
    </row>
    <row r="86" spans="1:18" ht="12.75">
      <c r="A86" s="315" t="s">
        <v>159</v>
      </c>
      <c r="B86" s="314"/>
      <c r="C86" s="82"/>
      <c r="D86" s="60"/>
      <c r="E86" s="70"/>
      <c r="F86" s="148">
        <v>500000</v>
      </c>
      <c r="G86" s="83"/>
      <c r="H86" s="83"/>
      <c r="I86" s="83"/>
      <c r="J86" s="83"/>
      <c r="K86" s="83"/>
      <c r="L86" s="83"/>
      <c r="M86" s="83"/>
      <c r="N86" s="83"/>
      <c r="O86" s="83"/>
      <c r="P86" s="83"/>
      <c r="Q86" s="83"/>
      <c r="R86" s="83"/>
    </row>
    <row r="87" spans="1:18" ht="12.75">
      <c r="A87" s="313" t="s">
        <v>99</v>
      </c>
      <c r="B87" s="314"/>
      <c r="C87" s="82"/>
      <c r="D87" s="60"/>
      <c r="E87" s="70"/>
      <c r="F87" s="60">
        <v>728000</v>
      </c>
      <c r="G87" s="83"/>
      <c r="H87" s="83"/>
      <c r="I87" s="83"/>
      <c r="J87" s="83"/>
      <c r="K87" s="83"/>
      <c r="L87" s="83"/>
      <c r="M87" s="83"/>
      <c r="N87" s="83"/>
      <c r="O87" s="83"/>
      <c r="P87" s="83"/>
      <c r="Q87" s="83"/>
      <c r="R87" s="83"/>
    </row>
    <row r="88" spans="1:18" ht="12.75">
      <c r="A88" s="316"/>
      <c r="B88" s="317"/>
      <c r="C88" s="82"/>
      <c r="D88" s="60"/>
      <c r="E88" s="70"/>
      <c r="F88" s="60"/>
      <c r="G88" s="83"/>
      <c r="H88" s="83"/>
      <c r="I88" s="83"/>
      <c r="J88" s="83"/>
      <c r="K88" s="83"/>
      <c r="L88" s="83"/>
      <c r="M88" s="83"/>
      <c r="N88" s="83"/>
      <c r="O88" s="83"/>
      <c r="P88" s="83"/>
      <c r="Q88" s="83"/>
      <c r="R88" s="83"/>
    </row>
    <row r="89" spans="1:18" ht="12.75">
      <c r="A89" s="318" t="s">
        <v>29</v>
      </c>
      <c r="B89" s="319"/>
      <c r="C89" s="319"/>
      <c r="D89" s="319"/>
      <c r="E89" s="320"/>
      <c r="F89" s="106">
        <f>SUM(F84:F88)</f>
        <v>85530542.87952182</v>
      </c>
      <c r="G89" s="306"/>
      <c r="H89" s="307"/>
      <c r="I89" s="307"/>
      <c r="J89" s="307"/>
      <c r="K89" s="307"/>
      <c r="L89" s="307"/>
      <c r="M89" s="307"/>
      <c r="N89" s="307"/>
      <c r="O89" s="307"/>
      <c r="P89" s="307"/>
      <c r="Q89" s="307"/>
      <c r="R89" s="308"/>
    </row>
    <row r="90" spans="1:18" ht="12.75">
      <c r="A90" s="309" t="s">
        <v>90</v>
      </c>
      <c r="B90" s="309"/>
      <c r="C90" s="309"/>
      <c r="D90" s="309"/>
      <c r="E90" s="309"/>
      <c r="F90" s="60">
        <f>F31+F39+F48+F56+F64+F72+F80</f>
        <v>299999999.676</v>
      </c>
      <c r="G90" s="310"/>
      <c r="H90" s="311"/>
      <c r="I90" s="311"/>
      <c r="J90" s="311"/>
      <c r="K90" s="311"/>
      <c r="L90" s="311"/>
      <c r="M90" s="311"/>
      <c r="N90" s="311"/>
      <c r="O90" s="311"/>
      <c r="P90" s="311"/>
      <c r="Q90" s="311"/>
      <c r="R90" s="312"/>
    </row>
    <row r="91" ht="12.75">
      <c r="H91" s="137"/>
    </row>
    <row r="92" ht="12.75">
      <c r="F92" s="52">
        <f>F90-300000000</f>
        <v>-0.3240000009536743</v>
      </c>
    </row>
  </sheetData>
  <sheetProtection/>
  <mergeCells count="115">
    <mergeCell ref="A1:A4"/>
    <mergeCell ref="B1:J2"/>
    <mergeCell ref="K1:R1"/>
    <mergeCell ref="K2:R2"/>
    <mergeCell ref="B3:J4"/>
    <mergeCell ref="K3:N3"/>
    <mergeCell ref="O3:R3"/>
    <mergeCell ref="K4:N4"/>
    <mergeCell ref="O4:R4"/>
    <mergeCell ref="A5:R6"/>
    <mergeCell ref="A7:R8"/>
    <mergeCell ref="A9:F9"/>
    <mergeCell ref="A10:B11"/>
    <mergeCell ref="C10:C11"/>
    <mergeCell ref="D10:D11"/>
    <mergeCell ref="E10:E11"/>
    <mergeCell ref="F10:F11"/>
    <mergeCell ref="A12:B12"/>
    <mergeCell ref="A13:B13"/>
    <mergeCell ref="A14:B14"/>
    <mergeCell ref="A15:B15"/>
    <mergeCell ref="A16:B16"/>
    <mergeCell ref="A17:E17"/>
    <mergeCell ref="A18:F18"/>
    <mergeCell ref="A19:A20"/>
    <mergeCell ref="B19:B20"/>
    <mergeCell ref="C19:C20"/>
    <mergeCell ref="D19:D20"/>
    <mergeCell ref="E19:E20"/>
    <mergeCell ref="F19:F20"/>
    <mergeCell ref="G19:R19"/>
    <mergeCell ref="A31:E31"/>
    <mergeCell ref="G31:R31"/>
    <mergeCell ref="A32:F32"/>
    <mergeCell ref="A33:B34"/>
    <mergeCell ref="C33:C34"/>
    <mergeCell ref="D33:D34"/>
    <mergeCell ref="E33:E34"/>
    <mergeCell ref="F33:F34"/>
    <mergeCell ref="G33:R33"/>
    <mergeCell ref="A35:B35"/>
    <mergeCell ref="A36:B36"/>
    <mergeCell ref="A37:B37"/>
    <mergeCell ref="A39:E39"/>
    <mergeCell ref="A40:F40"/>
    <mergeCell ref="G40:M40"/>
    <mergeCell ref="A42:B43"/>
    <mergeCell ref="C42:C43"/>
    <mergeCell ref="D42:D43"/>
    <mergeCell ref="E42:E43"/>
    <mergeCell ref="F42:F43"/>
    <mergeCell ref="G42:R42"/>
    <mergeCell ref="A44:B44"/>
    <mergeCell ref="A45:B45"/>
    <mergeCell ref="A46:B46"/>
    <mergeCell ref="A47:B47"/>
    <mergeCell ref="A48:E48"/>
    <mergeCell ref="G48:R48"/>
    <mergeCell ref="A50:B51"/>
    <mergeCell ref="C50:C51"/>
    <mergeCell ref="D50:D51"/>
    <mergeCell ref="E50:E51"/>
    <mergeCell ref="F50:F51"/>
    <mergeCell ref="G50:R50"/>
    <mergeCell ref="A52:B52"/>
    <mergeCell ref="A53:B53"/>
    <mergeCell ref="A54:B54"/>
    <mergeCell ref="A56:E56"/>
    <mergeCell ref="G56:R56"/>
    <mergeCell ref="A58:A59"/>
    <mergeCell ref="B58:B59"/>
    <mergeCell ref="C58:C59"/>
    <mergeCell ref="D58:D59"/>
    <mergeCell ref="E58:E59"/>
    <mergeCell ref="F58:F59"/>
    <mergeCell ref="G58:R58"/>
    <mergeCell ref="A64:E64"/>
    <mergeCell ref="G64:R64"/>
    <mergeCell ref="A66:D67"/>
    <mergeCell ref="E66:E67"/>
    <mergeCell ref="F66:F67"/>
    <mergeCell ref="G66:R66"/>
    <mergeCell ref="A68:D68"/>
    <mergeCell ref="A69:D69"/>
    <mergeCell ref="A70:D70"/>
    <mergeCell ref="A71:D71"/>
    <mergeCell ref="A72:E72"/>
    <mergeCell ref="G72:R72"/>
    <mergeCell ref="A74:B75"/>
    <mergeCell ref="C74:C75"/>
    <mergeCell ref="D74:D75"/>
    <mergeCell ref="E74:E75"/>
    <mergeCell ref="F74:F75"/>
    <mergeCell ref="G74:R74"/>
    <mergeCell ref="A76:B76"/>
    <mergeCell ref="A77:B77"/>
    <mergeCell ref="A78:B78"/>
    <mergeCell ref="A79:B79"/>
    <mergeCell ref="A80:E80"/>
    <mergeCell ref="G80:R80"/>
    <mergeCell ref="A82:B83"/>
    <mergeCell ref="C82:C83"/>
    <mergeCell ref="D82:D83"/>
    <mergeCell ref="E82:E83"/>
    <mergeCell ref="F82:F83"/>
    <mergeCell ref="G82:R82"/>
    <mergeCell ref="G89:R89"/>
    <mergeCell ref="A90:E90"/>
    <mergeCell ref="G90:R90"/>
    <mergeCell ref="A84:B84"/>
    <mergeCell ref="A85:B85"/>
    <mergeCell ref="A86:B86"/>
    <mergeCell ref="A87:B87"/>
    <mergeCell ref="A88:B88"/>
    <mergeCell ref="A89:E89"/>
  </mergeCells>
  <printOptions horizontalCentered="1" verticalCentered="1"/>
  <pageMargins left="0" right="0" top="0" bottom="0" header="0" footer="0"/>
  <pageSetup horizontalDpi="600" verticalDpi="600" orientation="landscape" paperSize="122" scale="67" r:id="rId4"/>
  <rowBreaks count="1" manualBreakCount="1">
    <brk id="48" max="255" man="1"/>
  </rowBreaks>
  <drawing r:id="rId3"/>
  <legacyDrawing r:id="rId2"/>
</worksheet>
</file>

<file path=xl/worksheets/sheet3.xml><?xml version="1.0" encoding="utf-8"?>
<worksheet xmlns="http://schemas.openxmlformats.org/spreadsheetml/2006/main" xmlns:r="http://schemas.openxmlformats.org/officeDocument/2006/relationships">
  <dimension ref="A1:M27"/>
  <sheetViews>
    <sheetView tabSelected="1" zoomScale="85" zoomScaleNormal="85" zoomScaleSheetLayoutView="100" zoomScalePageLayoutView="0" workbookViewId="0" topLeftCell="A22">
      <selection activeCell="E22" sqref="E22"/>
    </sheetView>
  </sheetViews>
  <sheetFormatPr defaultColWidth="11.421875" defaultRowHeight="12.75"/>
  <cols>
    <col min="1" max="1" width="21.421875" style="197" customWidth="1"/>
    <col min="2" max="2" width="18.8515625" style="197" customWidth="1"/>
    <col min="3" max="3" width="17.57421875" style="197" customWidth="1"/>
    <col min="4" max="4" width="16.28125" style="197" customWidth="1"/>
    <col min="5" max="5" width="10.7109375" style="197" customWidth="1"/>
    <col min="6" max="6" width="13.7109375" style="207" customWidth="1"/>
    <col min="7" max="7" width="17.00390625" style="206" customWidth="1"/>
    <col min="8" max="16384" width="11.421875" style="197" customWidth="1"/>
  </cols>
  <sheetData>
    <row r="1" spans="1:7" ht="26.25" customHeight="1">
      <c r="A1" s="415"/>
      <c r="B1" s="418" t="s">
        <v>49</v>
      </c>
      <c r="C1" s="418"/>
      <c r="D1" s="418"/>
      <c r="E1" s="418"/>
      <c r="F1" s="419" t="s">
        <v>51</v>
      </c>
      <c r="G1" s="419"/>
    </row>
    <row r="2" spans="1:7" ht="26.25" customHeight="1">
      <c r="A2" s="416"/>
      <c r="B2" s="418"/>
      <c r="C2" s="418"/>
      <c r="D2" s="418"/>
      <c r="E2" s="418"/>
      <c r="F2" s="420" t="s">
        <v>52</v>
      </c>
      <c r="G2" s="420"/>
    </row>
    <row r="3" spans="1:13" s="211" customFormat="1" ht="26.25" customHeight="1">
      <c r="A3" s="416"/>
      <c r="B3" s="421" t="s">
        <v>50</v>
      </c>
      <c r="C3" s="421"/>
      <c r="D3" s="421"/>
      <c r="E3" s="421"/>
      <c r="F3" s="209" t="s">
        <v>53</v>
      </c>
      <c r="G3" s="209" t="s">
        <v>68</v>
      </c>
      <c r="H3" s="210"/>
      <c r="I3" s="210"/>
      <c r="J3" s="210"/>
      <c r="K3" s="210"/>
      <c r="L3" s="210"/>
      <c r="M3" s="210"/>
    </row>
    <row r="4" spans="1:13" s="211" customFormat="1" ht="26.25" customHeight="1">
      <c r="A4" s="417"/>
      <c r="B4" s="421"/>
      <c r="C4" s="421"/>
      <c r="D4" s="421"/>
      <c r="E4" s="421"/>
      <c r="F4" s="209" t="str">
        <f>+'[2]POA H.B.'!K4</f>
        <v>Versión 0</v>
      </c>
      <c r="G4" s="212">
        <f>+'[2]POA H.B.'!O4</f>
        <v>42999</v>
      </c>
      <c r="H4" s="210"/>
      <c r="I4" s="210"/>
      <c r="J4" s="210"/>
      <c r="K4" s="210"/>
      <c r="L4" s="210"/>
      <c r="M4" s="210"/>
    </row>
    <row r="5" spans="1:13" s="211" customFormat="1" ht="21" customHeight="1">
      <c r="A5" s="422" t="s">
        <v>54</v>
      </c>
      <c r="B5" s="422"/>
      <c r="C5" s="422"/>
      <c r="D5" s="422"/>
      <c r="E5" s="422"/>
      <c r="F5" s="422"/>
      <c r="G5" s="422"/>
      <c r="H5" s="210"/>
      <c r="I5" s="210"/>
      <c r="J5" s="210"/>
      <c r="K5" s="210"/>
      <c r="L5" s="210"/>
      <c r="M5" s="210"/>
    </row>
    <row r="6" spans="1:7" ht="28.5" customHeight="1">
      <c r="A6" s="428" t="s">
        <v>165</v>
      </c>
      <c r="B6" s="429"/>
      <c r="C6" s="429"/>
      <c r="D6" s="429"/>
      <c r="E6" s="429"/>
      <c r="F6" s="429"/>
      <c r="G6" s="430"/>
    </row>
    <row r="7" spans="1:7" ht="53.25" customHeight="1">
      <c r="A7" s="180" t="s">
        <v>71</v>
      </c>
      <c r="B7" s="431" t="s">
        <v>70</v>
      </c>
      <c r="C7" s="432"/>
      <c r="D7" s="181" t="s">
        <v>35</v>
      </c>
      <c r="E7" s="182" t="s">
        <v>48</v>
      </c>
      <c r="F7" s="183" t="s">
        <v>166</v>
      </c>
      <c r="G7" s="182" t="s">
        <v>72</v>
      </c>
    </row>
    <row r="8" spans="1:7" ht="27.75" customHeight="1">
      <c r="A8" s="213" t="s">
        <v>220</v>
      </c>
      <c r="B8" s="433" t="s">
        <v>219</v>
      </c>
      <c r="C8" s="434"/>
      <c r="D8" s="187" t="s">
        <v>161</v>
      </c>
      <c r="E8" s="186">
        <v>0.2</v>
      </c>
      <c r="F8" s="214">
        <v>1051398.4000000001</v>
      </c>
      <c r="G8" s="208">
        <f>F8*E8</f>
        <v>210279.68000000005</v>
      </c>
    </row>
    <row r="9" spans="1:7" ht="46.5" customHeight="1">
      <c r="A9" s="215">
        <v>101010007</v>
      </c>
      <c r="B9" s="411" t="s">
        <v>190</v>
      </c>
      <c r="C9" s="412"/>
      <c r="D9" s="187" t="s">
        <v>161</v>
      </c>
      <c r="E9" s="186">
        <v>1</v>
      </c>
      <c r="F9" s="216">
        <v>8070.4</v>
      </c>
      <c r="G9" s="208">
        <f>F9*E9</f>
        <v>8070.4</v>
      </c>
    </row>
    <row r="10" spans="1:7" ht="27.75" customHeight="1">
      <c r="A10" s="215" t="s">
        <v>189</v>
      </c>
      <c r="B10" s="411" t="s">
        <v>188</v>
      </c>
      <c r="C10" s="412"/>
      <c r="D10" s="187" t="s">
        <v>161</v>
      </c>
      <c r="E10" s="186">
        <v>10</v>
      </c>
      <c r="F10" s="216">
        <v>5474</v>
      </c>
      <c r="G10" s="208">
        <f>F10*E10</f>
        <v>54740</v>
      </c>
    </row>
    <row r="11" spans="1:7" ht="27.75" customHeight="1">
      <c r="A11" s="215">
        <v>101010065</v>
      </c>
      <c r="B11" s="411" t="s">
        <v>218</v>
      </c>
      <c r="C11" s="412"/>
      <c r="D11" s="187" t="s">
        <v>161</v>
      </c>
      <c r="E11" s="186">
        <v>10</v>
      </c>
      <c r="F11" s="214">
        <v>2791.36</v>
      </c>
      <c r="G11" s="208">
        <f>E11*F11</f>
        <v>27913.600000000002</v>
      </c>
    </row>
    <row r="12" spans="1:7" ht="27.75" customHeight="1">
      <c r="A12" s="215" t="s">
        <v>198</v>
      </c>
      <c r="B12" s="435" t="s">
        <v>196</v>
      </c>
      <c r="C12" s="435"/>
      <c r="D12" s="187" t="s">
        <v>197</v>
      </c>
      <c r="E12" s="217">
        <v>4</v>
      </c>
      <c r="F12" s="214">
        <v>13582.4</v>
      </c>
      <c r="G12" s="208">
        <f aca="true" t="shared" si="0" ref="G12:G24">F12*E12</f>
        <v>54329.6</v>
      </c>
    </row>
    <row r="13" spans="1:7" ht="27.75" customHeight="1">
      <c r="A13" s="215" t="s">
        <v>200</v>
      </c>
      <c r="B13" s="411" t="s">
        <v>199</v>
      </c>
      <c r="C13" s="412"/>
      <c r="D13" s="187" t="s">
        <v>197</v>
      </c>
      <c r="E13" s="217">
        <v>2</v>
      </c>
      <c r="F13" s="214">
        <v>16745.04</v>
      </c>
      <c r="G13" s="208">
        <f t="shared" si="0"/>
        <v>33490.08</v>
      </c>
    </row>
    <row r="14" spans="1:7" ht="27.75" customHeight="1">
      <c r="A14" s="215">
        <v>101010081</v>
      </c>
      <c r="B14" s="413" t="s">
        <v>201</v>
      </c>
      <c r="C14" s="414"/>
      <c r="D14" s="187" t="s">
        <v>162</v>
      </c>
      <c r="E14" s="217">
        <v>1</v>
      </c>
      <c r="F14" s="214">
        <v>54796.560000000005</v>
      </c>
      <c r="G14" s="208">
        <f t="shared" si="0"/>
        <v>54796.560000000005</v>
      </c>
    </row>
    <row r="15" spans="1:7" ht="59.25" customHeight="1">
      <c r="A15" s="215">
        <v>101010007</v>
      </c>
      <c r="B15" s="411" t="s">
        <v>209</v>
      </c>
      <c r="C15" s="412"/>
      <c r="D15" s="218" t="s">
        <v>161</v>
      </c>
      <c r="E15" s="217">
        <v>1</v>
      </c>
      <c r="F15" s="214">
        <v>8070.4</v>
      </c>
      <c r="G15" s="208">
        <f t="shared" si="0"/>
        <v>8070.4</v>
      </c>
    </row>
    <row r="16" spans="1:7" ht="27.75" customHeight="1">
      <c r="A16" s="215" t="s">
        <v>202</v>
      </c>
      <c r="B16" s="413" t="s">
        <v>204</v>
      </c>
      <c r="C16" s="414"/>
      <c r="D16" s="218" t="s">
        <v>203</v>
      </c>
      <c r="E16" s="217">
        <v>1</v>
      </c>
      <c r="F16" s="214">
        <v>2481.44</v>
      </c>
      <c r="G16" s="208">
        <f t="shared" si="0"/>
        <v>2481.44</v>
      </c>
    </row>
    <row r="17" spans="1:7" ht="27.75" customHeight="1">
      <c r="A17" s="215" t="s">
        <v>195</v>
      </c>
      <c r="B17" s="413" t="s">
        <v>194</v>
      </c>
      <c r="C17" s="414"/>
      <c r="D17" s="218" t="s">
        <v>205</v>
      </c>
      <c r="E17" s="217">
        <v>2</v>
      </c>
      <c r="F17" s="214">
        <v>3339.44</v>
      </c>
      <c r="G17" s="208">
        <f t="shared" si="0"/>
        <v>6678.88</v>
      </c>
    </row>
    <row r="18" spans="1:7" ht="27.75" customHeight="1">
      <c r="A18" s="219" t="s">
        <v>207</v>
      </c>
      <c r="B18" s="413" t="s">
        <v>206</v>
      </c>
      <c r="C18" s="414"/>
      <c r="D18" s="218" t="s">
        <v>208</v>
      </c>
      <c r="E18" s="217">
        <v>6</v>
      </c>
      <c r="F18" s="214">
        <v>16191.76</v>
      </c>
      <c r="G18" s="208">
        <f t="shared" si="0"/>
        <v>97150.56</v>
      </c>
    </row>
    <row r="19" spans="1:7" s="220" customFormat="1" ht="27.75" customHeight="1">
      <c r="A19" s="215">
        <v>101010102</v>
      </c>
      <c r="B19" s="411" t="s">
        <v>217</v>
      </c>
      <c r="C19" s="412"/>
      <c r="D19" s="218" t="s">
        <v>161</v>
      </c>
      <c r="E19" s="217">
        <v>20</v>
      </c>
      <c r="F19" s="214">
        <v>1162.72</v>
      </c>
      <c r="G19" s="208">
        <f t="shared" si="0"/>
        <v>23254.4</v>
      </c>
    </row>
    <row r="20" spans="1:7" ht="27.75" customHeight="1">
      <c r="A20" s="215">
        <v>101010104</v>
      </c>
      <c r="B20" s="426" t="s">
        <v>191</v>
      </c>
      <c r="C20" s="427"/>
      <c r="D20" s="218" t="s">
        <v>161</v>
      </c>
      <c r="E20" s="221">
        <v>20</v>
      </c>
      <c r="F20" s="214">
        <v>1839.76</v>
      </c>
      <c r="G20" s="208">
        <f t="shared" si="0"/>
        <v>36795.2</v>
      </c>
    </row>
    <row r="21" spans="1:7" ht="27.75" customHeight="1">
      <c r="A21" s="215" t="s">
        <v>216</v>
      </c>
      <c r="B21" s="426" t="s">
        <v>215</v>
      </c>
      <c r="C21" s="427"/>
      <c r="D21" s="218" t="s">
        <v>161</v>
      </c>
      <c r="E21" s="221">
        <v>10</v>
      </c>
      <c r="F21" s="214">
        <v>966.1600000000001</v>
      </c>
      <c r="G21" s="208">
        <f t="shared" si="0"/>
        <v>9661.6</v>
      </c>
    </row>
    <row r="22" spans="1:7" ht="27.75" customHeight="1">
      <c r="A22" s="215" t="s">
        <v>214</v>
      </c>
      <c r="B22" s="426" t="s">
        <v>213</v>
      </c>
      <c r="C22" s="427"/>
      <c r="D22" s="219" t="s">
        <v>211</v>
      </c>
      <c r="E22" s="221">
        <v>1</v>
      </c>
      <c r="F22" s="214">
        <v>51857.520000000004</v>
      </c>
      <c r="G22" s="208">
        <f t="shared" si="0"/>
        <v>51857.520000000004</v>
      </c>
    </row>
    <row r="23" spans="1:7" ht="27.75" customHeight="1">
      <c r="A23" s="222" t="s">
        <v>193</v>
      </c>
      <c r="B23" s="413" t="s">
        <v>192</v>
      </c>
      <c r="C23" s="414"/>
      <c r="D23" s="219" t="s">
        <v>211</v>
      </c>
      <c r="E23" s="221">
        <v>1</v>
      </c>
      <c r="F23" s="223">
        <v>3164.7200000000003</v>
      </c>
      <c r="G23" s="208">
        <f t="shared" si="0"/>
        <v>3164.7200000000003</v>
      </c>
    </row>
    <row r="24" spans="1:7" ht="36" customHeight="1">
      <c r="A24" s="215" t="s">
        <v>212</v>
      </c>
      <c r="B24" s="426" t="s">
        <v>210</v>
      </c>
      <c r="C24" s="427"/>
      <c r="D24" s="218" t="s">
        <v>162</v>
      </c>
      <c r="E24" s="221">
        <v>3</v>
      </c>
      <c r="F24" s="214">
        <v>14797.12</v>
      </c>
      <c r="G24" s="208">
        <f t="shared" si="0"/>
        <v>44391.36</v>
      </c>
    </row>
    <row r="25" spans="1:7" s="199" customFormat="1" ht="22.5" customHeight="1">
      <c r="A25" s="423" t="s">
        <v>100</v>
      </c>
      <c r="B25" s="424"/>
      <c r="C25" s="424"/>
      <c r="D25" s="424"/>
      <c r="E25" s="424"/>
      <c r="F25" s="425"/>
      <c r="G25" s="198">
        <f>SUM(G8:G24)</f>
        <v>727126</v>
      </c>
    </row>
    <row r="26" spans="1:7" ht="12">
      <c r="A26" s="200"/>
      <c r="B26" s="201"/>
      <c r="C26" s="201"/>
      <c r="D26" s="202"/>
      <c r="E26" s="203"/>
      <c r="F26" s="203"/>
      <c r="G26" s="204"/>
    </row>
    <row r="27" ht="12">
      <c r="F27" s="205"/>
    </row>
  </sheetData>
  <sheetProtection/>
  <mergeCells count="26">
    <mergeCell ref="B16:C16"/>
    <mergeCell ref="B17:C17"/>
    <mergeCell ref="B18:C18"/>
    <mergeCell ref="B23:C23"/>
    <mergeCell ref="B11:C11"/>
    <mergeCell ref="B24:C24"/>
    <mergeCell ref="B15:C15"/>
    <mergeCell ref="A25:F25"/>
    <mergeCell ref="B19:C19"/>
    <mergeCell ref="B20:C20"/>
    <mergeCell ref="B21:C21"/>
    <mergeCell ref="B22:C22"/>
    <mergeCell ref="A6:G6"/>
    <mergeCell ref="B7:C7"/>
    <mergeCell ref="B8:C8"/>
    <mergeCell ref="B12:C12"/>
    <mergeCell ref="B13:C13"/>
    <mergeCell ref="B10:C10"/>
    <mergeCell ref="B9:C9"/>
    <mergeCell ref="B14:C14"/>
    <mergeCell ref="A1:A4"/>
    <mergeCell ref="B1:E2"/>
    <mergeCell ref="F1:G1"/>
    <mergeCell ref="F2:G2"/>
    <mergeCell ref="B3:E4"/>
    <mergeCell ref="A5:G5"/>
  </mergeCells>
  <printOptions horizontalCentered="1" verticalCentered="1"/>
  <pageMargins left="0.7480314960629921" right="0.7480314960629921" top="0.3937007874015748" bottom="0.5905511811023623" header="0" footer="0"/>
  <pageSetup horizontalDpi="600" verticalDpi="600" orientation="landscape" paperSize="122" scale="70" r:id="rId2"/>
  <headerFooter alignWithMargins="0">
    <oddFooter>&amp;CPágina &amp;P de &amp;N</oddFooter>
  </headerFooter>
  <drawing r:id="rId1"/>
</worksheet>
</file>

<file path=xl/worksheets/sheet4.xml><?xml version="1.0" encoding="utf-8"?>
<worksheet xmlns="http://schemas.openxmlformats.org/spreadsheetml/2006/main" xmlns:r="http://schemas.openxmlformats.org/officeDocument/2006/relationships">
  <dimension ref="A1:W45"/>
  <sheetViews>
    <sheetView zoomScale="90" zoomScaleNormal="90" zoomScalePageLayoutView="0" workbookViewId="0" topLeftCell="A13">
      <selection activeCell="I32" sqref="I32"/>
    </sheetView>
  </sheetViews>
  <sheetFormatPr defaultColWidth="9.140625" defaultRowHeight="12.75"/>
  <cols>
    <col min="1" max="1" width="21.140625" style="121" customWidth="1"/>
    <col min="2" max="2" width="6.140625" style="121" customWidth="1"/>
    <col min="3" max="3" width="10.7109375" style="121" customWidth="1"/>
    <col min="4" max="4" width="12.140625" style="133" customWidth="1"/>
    <col min="5" max="5" width="19.421875" style="121" customWidth="1"/>
    <col min="6" max="6" width="32.8515625" style="121" customWidth="1"/>
    <col min="7" max="7" width="20.57421875" style="121" customWidth="1"/>
    <col min="8" max="8" width="21.28125" style="121" customWidth="1"/>
    <col min="9" max="9" width="19.421875" style="121" customWidth="1"/>
    <col min="10" max="10" width="19.140625" style="121" customWidth="1"/>
    <col min="11" max="11" width="12.7109375" style="121" customWidth="1"/>
    <col min="12" max="12" width="17.28125" style="121" customWidth="1"/>
    <col min="13" max="13" width="10.421875" style="121" customWidth="1"/>
    <col min="14" max="14" width="21.8515625" style="121" customWidth="1"/>
    <col min="15" max="15" width="10.421875" style="121" customWidth="1"/>
    <col min="16" max="16" width="17.7109375" style="121" customWidth="1"/>
    <col min="17" max="17" width="10.421875" style="121" customWidth="1"/>
    <col min="18" max="18" width="16.57421875" style="121" customWidth="1"/>
    <col min="19" max="19" width="14.421875" style="121" customWidth="1"/>
    <col min="20" max="20" width="14.140625" style="121" customWidth="1"/>
    <col min="21" max="21" width="18.7109375" style="121" customWidth="1"/>
    <col min="22" max="16384" width="9.140625" style="121" customWidth="1"/>
  </cols>
  <sheetData>
    <row r="1" spans="1:23" ht="36" customHeight="1">
      <c r="A1" s="486"/>
      <c r="B1" s="486"/>
      <c r="C1" s="486"/>
      <c r="D1" s="487" t="s">
        <v>14</v>
      </c>
      <c r="E1" s="487"/>
      <c r="F1" s="487"/>
      <c r="G1" s="487"/>
      <c r="H1" s="487"/>
      <c r="I1" s="487"/>
      <c r="J1" s="487"/>
      <c r="K1" s="487"/>
      <c r="L1" s="487"/>
      <c r="M1" s="487"/>
      <c r="N1" s="487"/>
      <c r="O1" s="487"/>
      <c r="P1" s="487"/>
      <c r="Q1" s="487"/>
      <c r="R1" s="119"/>
      <c r="S1" s="488" t="s">
        <v>51</v>
      </c>
      <c r="T1" s="488"/>
      <c r="U1" s="488"/>
      <c r="V1" s="120"/>
      <c r="W1" s="120"/>
    </row>
    <row r="2" spans="1:23" ht="25.5" customHeight="1">
      <c r="A2" s="486"/>
      <c r="B2" s="486"/>
      <c r="C2" s="486"/>
      <c r="D2" s="487"/>
      <c r="E2" s="487"/>
      <c r="F2" s="487"/>
      <c r="G2" s="487"/>
      <c r="H2" s="487"/>
      <c r="I2" s="487"/>
      <c r="J2" s="487"/>
      <c r="K2" s="487"/>
      <c r="L2" s="487"/>
      <c r="M2" s="487"/>
      <c r="N2" s="487"/>
      <c r="O2" s="487"/>
      <c r="P2" s="487"/>
      <c r="Q2" s="487"/>
      <c r="R2" s="119"/>
      <c r="S2" s="489" t="s">
        <v>52</v>
      </c>
      <c r="T2" s="489"/>
      <c r="U2" s="489"/>
      <c r="V2" s="120"/>
      <c r="W2" s="120"/>
    </row>
    <row r="3" spans="1:23" ht="33" customHeight="1">
      <c r="A3" s="486"/>
      <c r="B3" s="486"/>
      <c r="C3" s="486"/>
      <c r="D3" s="487" t="s">
        <v>50</v>
      </c>
      <c r="E3" s="487"/>
      <c r="F3" s="487"/>
      <c r="G3" s="487"/>
      <c r="H3" s="487"/>
      <c r="I3" s="487"/>
      <c r="J3" s="487"/>
      <c r="K3" s="487"/>
      <c r="L3" s="487"/>
      <c r="M3" s="487"/>
      <c r="N3" s="487"/>
      <c r="O3" s="487"/>
      <c r="P3" s="487"/>
      <c r="Q3" s="487"/>
      <c r="R3" s="119"/>
      <c r="S3" s="123" t="s">
        <v>53</v>
      </c>
      <c r="T3" s="490" t="s">
        <v>69</v>
      </c>
      <c r="U3" s="490"/>
      <c r="V3" s="120"/>
      <c r="W3" s="120"/>
    </row>
    <row r="4" spans="1:23" ht="30.75" customHeight="1">
      <c r="A4" s="486"/>
      <c r="B4" s="486"/>
      <c r="C4" s="486"/>
      <c r="D4" s="487"/>
      <c r="E4" s="487"/>
      <c r="F4" s="487"/>
      <c r="G4" s="487"/>
      <c r="H4" s="487"/>
      <c r="I4" s="487"/>
      <c r="J4" s="487"/>
      <c r="K4" s="487"/>
      <c r="L4" s="487"/>
      <c r="M4" s="487"/>
      <c r="N4" s="487"/>
      <c r="O4" s="487"/>
      <c r="P4" s="487"/>
      <c r="Q4" s="487"/>
      <c r="R4" s="119"/>
      <c r="S4" s="123" t="str">
        <f>+'[1]POA H.C. '!F4</f>
        <v>Versión 7</v>
      </c>
      <c r="T4" s="491">
        <f>+'[1]POA H.C. '!G4</f>
        <v>42507</v>
      </c>
      <c r="U4" s="491"/>
      <c r="V4" s="120"/>
      <c r="W4" s="120"/>
    </row>
    <row r="5" spans="1:23" ht="21" customHeight="1">
      <c r="A5" s="484" t="s">
        <v>54</v>
      </c>
      <c r="B5" s="484"/>
      <c r="C5" s="484"/>
      <c r="D5" s="484"/>
      <c r="E5" s="484"/>
      <c r="F5" s="484"/>
      <c r="G5" s="484"/>
      <c r="H5" s="484"/>
      <c r="I5" s="484"/>
      <c r="J5" s="484"/>
      <c r="K5" s="484"/>
      <c r="L5" s="484"/>
      <c r="M5" s="484"/>
      <c r="N5" s="484"/>
      <c r="O5" s="484"/>
      <c r="P5" s="484"/>
      <c r="Q5" s="484"/>
      <c r="R5" s="484"/>
      <c r="S5" s="484"/>
      <c r="T5" s="484"/>
      <c r="U5" s="484"/>
      <c r="V5" s="120"/>
      <c r="W5" s="120"/>
    </row>
    <row r="6" spans="1:23" ht="21" customHeight="1">
      <c r="A6" s="484" t="s">
        <v>102</v>
      </c>
      <c r="B6" s="484"/>
      <c r="C6" s="484"/>
      <c r="D6" s="484"/>
      <c r="E6" s="484"/>
      <c r="F6" s="484"/>
      <c r="G6" s="484"/>
      <c r="H6" s="484"/>
      <c r="I6" s="484"/>
      <c r="J6" s="484"/>
      <c r="K6" s="484"/>
      <c r="L6" s="484"/>
      <c r="M6" s="484"/>
      <c r="N6" s="484"/>
      <c r="O6" s="484"/>
      <c r="P6" s="484"/>
      <c r="Q6" s="484"/>
      <c r="R6" s="484"/>
      <c r="S6" s="484"/>
      <c r="T6" s="484"/>
      <c r="U6" s="484"/>
      <c r="V6" s="120"/>
      <c r="W6" s="120"/>
    </row>
    <row r="7" spans="1:23" ht="21.75" customHeight="1">
      <c r="A7" s="480" t="s">
        <v>46</v>
      </c>
      <c r="B7" s="480"/>
      <c r="C7" s="480"/>
      <c r="D7" s="480"/>
      <c r="E7" s="485" t="s">
        <v>113</v>
      </c>
      <c r="F7" s="485"/>
      <c r="G7" s="485"/>
      <c r="H7" s="485"/>
      <c r="I7" s="485"/>
      <c r="J7" s="485"/>
      <c r="K7" s="485"/>
      <c r="L7" s="485"/>
      <c r="M7" s="485"/>
      <c r="N7" s="485"/>
      <c r="O7" s="485"/>
      <c r="P7" s="485"/>
      <c r="Q7" s="485"/>
      <c r="R7" s="485"/>
      <c r="S7" s="485"/>
      <c r="T7" s="485"/>
      <c r="U7" s="485"/>
      <c r="V7" s="120"/>
      <c r="W7" s="120"/>
    </row>
    <row r="8" spans="1:23" ht="21.75" customHeight="1">
      <c r="A8" s="480" t="s">
        <v>47</v>
      </c>
      <c r="B8" s="480"/>
      <c r="C8" s="480"/>
      <c r="D8" s="480"/>
      <c r="E8" s="481" t="s">
        <v>114</v>
      </c>
      <c r="F8" s="481"/>
      <c r="G8" s="481"/>
      <c r="H8" s="481"/>
      <c r="I8" s="481"/>
      <c r="J8" s="481"/>
      <c r="K8" s="481"/>
      <c r="L8" s="481"/>
      <c r="M8" s="481"/>
      <c r="N8" s="481"/>
      <c r="O8" s="481"/>
      <c r="P8" s="481"/>
      <c r="Q8" s="481"/>
      <c r="R8" s="481"/>
      <c r="S8" s="481"/>
      <c r="T8" s="481"/>
      <c r="U8" s="481"/>
      <c r="V8" s="120"/>
      <c r="W8" s="120"/>
    </row>
    <row r="9" spans="1:23" ht="21.75" customHeight="1">
      <c r="A9" s="480" t="s">
        <v>104</v>
      </c>
      <c r="B9" s="480"/>
      <c r="C9" s="480"/>
      <c r="D9" s="480"/>
      <c r="E9" s="481" t="s">
        <v>125</v>
      </c>
      <c r="F9" s="481"/>
      <c r="G9" s="481"/>
      <c r="H9" s="481"/>
      <c r="I9" s="481"/>
      <c r="J9" s="481"/>
      <c r="K9" s="481"/>
      <c r="L9" s="481"/>
      <c r="M9" s="481"/>
      <c r="N9" s="481"/>
      <c r="O9" s="481"/>
      <c r="P9" s="481"/>
      <c r="Q9" s="481"/>
      <c r="R9" s="481"/>
      <c r="S9" s="481"/>
      <c r="T9" s="481"/>
      <c r="U9" s="481"/>
      <c r="V9" s="120"/>
      <c r="W9" s="120"/>
    </row>
    <row r="10" spans="1:21" ht="21.75" customHeight="1">
      <c r="A10" s="480" t="s">
        <v>45</v>
      </c>
      <c r="B10" s="480"/>
      <c r="C10" s="480"/>
      <c r="D10" s="480"/>
      <c r="E10" s="482" t="s">
        <v>132</v>
      </c>
      <c r="F10" s="482"/>
      <c r="G10" s="482"/>
      <c r="H10" s="482"/>
      <c r="I10" s="482"/>
      <c r="J10" s="482"/>
      <c r="K10" s="482"/>
      <c r="L10" s="482"/>
      <c r="M10" s="482"/>
      <c r="N10" s="482"/>
      <c r="O10" s="482"/>
      <c r="P10" s="482"/>
      <c r="Q10" s="482"/>
      <c r="R10" s="482"/>
      <c r="S10" s="482"/>
      <c r="T10" s="482"/>
      <c r="U10" s="482"/>
    </row>
    <row r="11" spans="1:21" ht="21.75" customHeight="1">
      <c r="A11" s="480" t="s">
        <v>105</v>
      </c>
      <c r="B11" s="480"/>
      <c r="C11" s="480"/>
      <c r="D11" s="480"/>
      <c r="E11" s="483" t="s">
        <v>126</v>
      </c>
      <c r="F11" s="483"/>
      <c r="G11" s="483"/>
      <c r="H11" s="483"/>
      <c r="I11" s="483"/>
      <c r="J11" s="483"/>
      <c r="K11" s="483"/>
      <c r="L11" s="483"/>
      <c r="M11" s="483"/>
      <c r="N11" s="483"/>
      <c r="O11" s="483"/>
      <c r="P11" s="483"/>
      <c r="Q11" s="483"/>
      <c r="R11" s="483"/>
      <c r="S11" s="483"/>
      <c r="T11" s="483"/>
      <c r="U11" s="483"/>
    </row>
    <row r="12" spans="1:21" ht="12.75" customHeight="1">
      <c r="A12" s="474" t="s">
        <v>111</v>
      </c>
      <c r="B12" s="475" t="s">
        <v>106</v>
      </c>
      <c r="C12" s="475"/>
      <c r="D12" s="475"/>
      <c r="E12" s="475"/>
      <c r="F12" s="476" t="s">
        <v>74</v>
      </c>
      <c r="G12" s="477" t="s">
        <v>163</v>
      </c>
      <c r="H12" s="477" t="s">
        <v>187</v>
      </c>
      <c r="I12" s="476" t="s">
        <v>107</v>
      </c>
      <c r="J12" s="475" t="s">
        <v>35</v>
      </c>
      <c r="K12" s="475" t="s">
        <v>63</v>
      </c>
      <c r="L12" s="475"/>
      <c r="M12" s="475"/>
      <c r="N12" s="475"/>
      <c r="O12" s="475"/>
      <c r="P12" s="475"/>
      <c r="Q12" s="475"/>
      <c r="R12" s="475"/>
      <c r="S12" s="475"/>
      <c r="T12" s="475"/>
      <c r="U12" s="475"/>
    </row>
    <row r="13" spans="1:21" ht="12.75">
      <c r="A13" s="474"/>
      <c r="B13" s="475"/>
      <c r="C13" s="475"/>
      <c r="D13" s="475"/>
      <c r="E13" s="475"/>
      <c r="F13" s="476"/>
      <c r="G13" s="478"/>
      <c r="H13" s="478"/>
      <c r="I13" s="476"/>
      <c r="J13" s="475"/>
      <c r="K13" s="475"/>
      <c r="L13" s="475"/>
      <c r="M13" s="475"/>
      <c r="N13" s="475"/>
      <c r="O13" s="475"/>
      <c r="P13" s="475"/>
      <c r="Q13" s="475"/>
      <c r="R13" s="475"/>
      <c r="S13" s="475"/>
      <c r="T13" s="475"/>
      <c r="U13" s="475"/>
    </row>
    <row r="14" spans="1:21" ht="42.75" customHeight="1">
      <c r="A14" s="474"/>
      <c r="B14" s="475"/>
      <c r="C14" s="475"/>
      <c r="D14" s="475"/>
      <c r="E14" s="475"/>
      <c r="F14" s="476"/>
      <c r="G14" s="479"/>
      <c r="H14" s="479"/>
      <c r="I14" s="476"/>
      <c r="J14" s="475"/>
      <c r="K14" s="122" t="s">
        <v>116</v>
      </c>
      <c r="L14" s="122" t="s">
        <v>117</v>
      </c>
      <c r="M14" s="122" t="s">
        <v>118</v>
      </c>
      <c r="N14" s="122" t="s">
        <v>119</v>
      </c>
      <c r="O14" s="122" t="s">
        <v>120</v>
      </c>
      <c r="P14" s="122" t="s">
        <v>121</v>
      </c>
      <c r="Q14" s="122" t="s">
        <v>123</v>
      </c>
      <c r="R14" s="122" t="s">
        <v>122</v>
      </c>
      <c r="S14" s="475" t="s">
        <v>76</v>
      </c>
      <c r="T14" s="475"/>
      <c r="U14" s="124" t="s">
        <v>112</v>
      </c>
    </row>
    <row r="15" spans="1:21" ht="102" customHeight="1">
      <c r="A15" s="464" t="s">
        <v>127</v>
      </c>
      <c r="B15" s="466" t="s">
        <v>128</v>
      </c>
      <c r="C15" s="467"/>
      <c r="D15" s="467"/>
      <c r="E15" s="468"/>
      <c r="F15" s="143" t="s">
        <v>130</v>
      </c>
      <c r="G15" s="143"/>
      <c r="H15" s="143"/>
      <c r="I15" s="53">
        <v>0</v>
      </c>
      <c r="J15" s="125" t="s">
        <v>124</v>
      </c>
      <c r="K15" s="53">
        <v>6</v>
      </c>
      <c r="L15" s="136">
        <v>69756238</v>
      </c>
      <c r="M15" s="53">
        <v>0</v>
      </c>
      <c r="N15" s="126">
        <v>0</v>
      </c>
      <c r="O15" s="51">
        <v>0</v>
      </c>
      <c r="P15" s="126">
        <v>0</v>
      </c>
      <c r="Q15" s="53">
        <v>0</v>
      </c>
      <c r="R15" s="127">
        <v>0</v>
      </c>
      <c r="S15" s="469">
        <f>I15+K15+M15+O15+Q15</f>
        <v>6</v>
      </c>
      <c r="T15" s="470"/>
      <c r="U15" s="471">
        <f>SUM(L15:L16)+SUM(N15:N16)+SUM(P15:P16)+SUM(R15:R16)</f>
        <v>496991300</v>
      </c>
    </row>
    <row r="16" spans="1:21" ht="79.5" customHeight="1">
      <c r="A16" s="465"/>
      <c r="B16" s="466" t="s">
        <v>129</v>
      </c>
      <c r="C16" s="467" t="s">
        <v>129</v>
      </c>
      <c r="D16" s="467" t="s">
        <v>129</v>
      </c>
      <c r="E16" s="468" t="s">
        <v>129</v>
      </c>
      <c r="F16" s="143" t="s">
        <v>131</v>
      </c>
      <c r="G16" s="143"/>
      <c r="H16" s="143"/>
      <c r="I16" s="51">
        <v>0</v>
      </c>
      <c r="J16" s="125" t="s">
        <v>115</v>
      </c>
      <c r="K16" s="54">
        <v>0.05</v>
      </c>
      <c r="L16" s="128">
        <v>427235062</v>
      </c>
      <c r="M16" s="51">
        <v>0</v>
      </c>
      <c r="N16" s="126">
        <v>0</v>
      </c>
      <c r="O16" s="51"/>
      <c r="P16" s="126"/>
      <c r="Q16" s="51">
        <v>0.28</v>
      </c>
      <c r="R16" s="128"/>
      <c r="S16" s="473">
        <f>I16+K16+M16+O16+Q16</f>
        <v>0.33</v>
      </c>
      <c r="T16" s="473"/>
      <c r="U16" s="472"/>
    </row>
    <row r="17" spans="1:21" s="120" customFormat="1" ht="55.5" customHeight="1">
      <c r="A17" s="446" t="s">
        <v>132</v>
      </c>
      <c r="B17" s="436" t="s">
        <v>133</v>
      </c>
      <c r="C17" s="437"/>
      <c r="D17" s="437"/>
      <c r="E17" s="438"/>
      <c r="F17" s="149" t="s">
        <v>139</v>
      </c>
      <c r="G17" s="194">
        <v>3</v>
      </c>
      <c r="H17" s="195">
        <v>300000000</v>
      </c>
      <c r="I17" s="150">
        <v>18</v>
      </c>
      <c r="J17" s="151" t="s">
        <v>124</v>
      </c>
      <c r="K17" s="152">
        <v>0</v>
      </c>
      <c r="L17" s="153">
        <v>0</v>
      </c>
      <c r="M17" s="152">
        <v>3</v>
      </c>
      <c r="N17" s="154">
        <f>25100000-16912380</f>
        <v>8187620</v>
      </c>
      <c r="O17" s="152">
        <v>3</v>
      </c>
      <c r="P17" s="155">
        <v>40000000</v>
      </c>
      <c r="Q17" s="152">
        <v>3</v>
      </c>
      <c r="R17" s="156">
        <v>103347200</v>
      </c>
      <c r="S17" s="452">
        <f>I17+K17+M17+O17+Q17</f>
        <v>27</v>
      </c>
      <c r="T17" s="452"/>
      <c r="U17" s="456">
        <f>SUM(L17:L18)+SUM(N17:N18)+SUM(P17:P18)+SUM(R17:R18)</f>
        <v>259023841</v>
      </c>
    </row>
    <row r="18" spans="1:21" s="120" customFormat="1" ht="51" customHeight="1">
      <c r="A18" s="447"/>
      <c r="B18" s="449"/>
      <c r="C18" s="450"/>
      <c r="D18" s="450"/>
      <c r="E18" s="451"/>
      <c r="F18" s="149" t="s">
        <v>140</v>
      </c>
      <c r="G18" s="149"/>
      <c r="H18" s="149"/>
      <c r="I18" s="157">
        <v>0</v>
      </c>
      <c r="J18" s="151" t="s">
        <v>115</v>
      </c>
      <c r="K18" s="157">
        <v>0.25</v>
      </c>
      <c r="L18" s="153">
        <v>21599261</v>
      </c>
      <c r="M18" s="157">
        <v>0.25</v>
      </c>
      <c r="N18" s="154">
        <v>28308960</v>
      </c>
      <c r="O18" s="157">
        <v>0.25</v>
      </c>
      <c r="P18" s="155">
        <v>20000000</v>
      </c>
      <c r="Q18" s="157">
        <v>0.25</v>
      </c>
      <c r="R18" s="156">
        <v>37580800</v>
      </c>
      <c r="S18" s="458">
        <v>1</v>
      </c>
      <c r="T18" s="458"/>
      <c r="U18" s="457"/>
    </row>
    <row r="19" spans="1:21" s="120" customFormat="1" ht="55.5" customHeight="1">
      <c r="A19" s="447"/>
      <c r="B19" s="449"/>
      <c r="C19" s="450"/>
      <c r="D19" s="450"/>
      <c r="E19" s="451"/>
      <c r="F19" s="149" t="s">
        <v>141</v>
      </c>
      <c r="G19" s="149"/>
      <c r="H19" s="149"/>
      <c r="I19" s="150">
        <v>0</v>
      </c>
      <c r="J19" s="151" t="s">
        <v>124</v>
      </c>
      <c r="K19" s="150">
        <v>1</v>
      </c>
      <c r="L19" s="153">
        <v>23900000</v>
      </c>
      <c r="M19" s="150">
        <v>1</v>
      </c>
      <c r="N19" s="154">
        <v>20000000</v>
      </c>
      <c r="O19" s="150">
        <v>1</v>
      </c>
      <c r="P19" s="155">
        <v>20000000</v>
      </c>
      <c r="Q19" s="150">
        <v>1</v>
      </c>
      <c r="R19" s="156">
        <v>18790400</v>
      </c>
      <c r="S19" s="442">
        <f>K19+M19+O19+Q19</f>
        <v>4</v>
      </c>
      <c r="T19" s="443"/>
      <c r="U19" s="158">
        <f>L19+P19+R19</f>
        <v>62690400</v>
      </c>
    </row>
    <row r="20" spans="1:21" s="120" customFormat="1" ht="48" customHeight="1">
      <c r="A20" s="447"/>
      <c r="B20" s="449"/>
      <c r="C20" s="450"/>
      <c r="D20" s="450"/>
      <c r="E20" s="451"/>
      <c r="F20" s="149" t="s">
        <v>142</v>
      </c>
      <c r="G20" s="149"/>
      <c r="H20" s="149"/>
      <c r="I20" s="150">
        <v>7</v>
      </c>
      <c r="J20" s="151" t="s">
        <v>124</v>
      </c>
      <c r="K20" s="150">
        <v>0</v>
      </c>
      <c r="L20" s="153"/>
      <c r="M20" s="150">
        <v>1</v>
      </c>
      <c r="N20" s="154">
        <v>295680920</v>
      </c>
      <c r="O20" s="150">
        <v>1</v>
      </c>
      <c r="P20" s="159">
        <v>0</v>
      </c>
      <c r="Q20" s="150">
        <v>0</v>
      </c>
      <c r="R20" s="159">
        <v>0</v>
      </c>
      <c r="S20" s="452">
        <f>I20+K20+M20+O20+Q20</f>
        <v>9</v>
      </c>
      <c r="T20" s="452"/>
      <c r="U20" s="158">
        <f>L20+N20+P20+R20</f>
        <v>295680920</v>
      </c>
    </row>
    <row r="21" spans="1:21" s="120" customFormat="1" ht="43.5" customHeight="1">
      <c r="A21" s="447"/>
      <c r="B21" s="439"/>
      <c r="C21" s="440"/>
      <c r="D21" s="440"/>
      <c r="E21" s="441"/>
      <c r="F21" s="149" t="s">
        <v>143</v>
      </c>
      <c r="G21" s="149"/>
      <c r="H21" s="149"/>
      <c r="I21" s="152">
        <v>0</v>
      </c>
      <c r="J21" s="151" t="s">
        <v>124</v>
      </c>
      <c r="K21" s="160">
        <v>0</v>
      </c>
      <c r="L21" s="153">
        <v>0</v>
      </c>
      <c r="M21" s="160">
        <v>0.66</v>
      </c>
      <c r="N21" s="154"/>
      <c r="O21" s="160">
        <v>0.67</v>
      </c>
      <c r="P21" s="155">
        <v>40000000</v>
      </c>
      <c r="Q21" s="160">
        <v>0.67</v>
      </c>
      <c r="R21" s="156">
        <v>72343040</v>
      </c>
      <c r="S21" s="442">
        <f>I21+K21+M21+O21+Q21</f>
        <v>2</v>
      </c>
      <c r="T21" s="443"/>
      <c r="U21" s="158">
        <f>L21+N21+P21+R21</f>
        <v>112343040</v>
      </c>
    </row>
    <row r="22" spans="1:21" s="120" customFormat="1" ht="78.75" customHeight="1">
      <c r="A22" s="447"/>
      <c r="B22" s="459" t="s">
        <v>134</v>
      </c>
      <c r="C22" s="460"/>
      <c r="D22" s="460"/>
      <c r="E22" s="461"/>
      <c r="F22" s="161" t="s">
        <v>138</v>
      </c>
      <c r="G22" s="161"/>
      <c r="H22" s="161"/>
      <c r="I22" s="162">
        <v>0.8</v>
      </c>
      <c r="J22" s="151" t="s">
        <v>115</v>
      </c>
      <c r="K22" s="163">
        <v>0.02</v>
      </c>
      <c r="L22" s="156"/>
      <c r="M22" s="163">
        <v>0.15</v>
      </c>
      <c r="N22" s="155"/>
      <c r="O22" s="163">
        <v>0.01</v>
      </c>
      <c r="P22" s="155"/>
      <c r="Q22" s="163">
        <v>0.01</v>
      </c>
      <c r="R22" s="156"/>
      <c r="S22" s="462">
        <f>I22+K22+M22+O22+Q22</f>
        <v>0.9900000000000001</v>
      </c>
      <c r="T22" s="463"/>
      <c r="U22" s="164"/>
    </row>
    <row r="23" spans="1:21" s="120" customFormat="1" ht="78.75" customHeight="1">
      <c r="A23" s="447"/>
      <c r="B23" s="436" t="s">
        <v>135</v>
      </c>
      <c r="C23" s="437"/>
      <c r="D23" s="437"/>
      <c r="E23" s="438"/>
      <c r="F23" s="149" t="s">
        <v>136</v>
      </c>
      <c r="G23" s="149"/>
      <c r="H23" s="149"/>
      <c r="I23" s="165">
        <v>4</v>
      </c>
      <c r="J23" s="165" t="s">
        <v>124</v>
      </c>
      <c r="K23" s="166">
        <v>1</v>
      </c>
      <c r="L23" s="167">
        <v>11100000</v>
      </c>
      <c r="M23" s="166">
        <v>1</v>
      </c>
      <c r="N23" s="154">
        <v>13987500</v>
      </c>
      <c r="O23" s="166">
        <v>1</v>
      </c>
      <c r="P23" s="155">
        <v>30000000</v>
      </c>
      <c r="Q23" s="166">
        <v>1</v>
      </c>
      <c r="R23" s="167">
        <v>14092800</v>
      </c>
      <c r="S23" s="442">
        <f>I23+K23+M23+O23+Q23</f>
        <v>8</v>
      </c>
      <c r="T23" s="443"/>
      <c r="U23" s="158">
        <f>L23+N23+P23+R23</f>
        <v>69180300</v>
      </c>
    </row>
    <row r="24" spans="1:21" s="120" customFormat="1" ht="51" customHeight="1">
      <c r="A24" s="448"/>
      <c r="B24" s="439"/>
      <c r="C24" s="440"/>
      <c r="D24" s="440"/>
      <c r="E24" s="441"/>
      <c r="F24" s="149" t="s">
        <v>137</v>
      </c>
      <c r="G24" s="149"/>
      <c r="H24" s="149"/>
      <c r="I24" s="165">
        <v>9</v>
      </c>
      <c r="J24" s="151" t="s">
        <v>124</v>
      </c>
      <c r="K24" s="151">
        <v>0</v>
      </c>
      <c r="L24" s="156">
        <v>0</v>
      </c>
      <c r="M24" s="166">
        <v>3</v>
      </c>
      <c r="N24" s="154">
        <v>18650000</v>
      </c>
      <c r="O24" s="166">
        <v>0</v>
      </c>
      <c r="P24" s="155">
        <v>0</v>
      </c>
      <c r="Q24" s="166">
        <v>3</v>
      </c>
      <c r="R24" s="156">
        <v>18790400</v>
      </c>
      <c r="S24" s="442">
        <f>I24+K24+M24+O24+Q24</f>
        <v>15</v>
      </c>
      <c r="T24" s="443"/>
      <c r="U24" s="164">
        <f>L24+N24+P24+R24</f>
        <v>37440400</v>
      </c>
    </row>
    <row r="25" spans="1:21" s="131" customFormat="1" ht="23.25" customHeight="1">
      <c r="A25" s="453" t="s">
        <v>75</v>
      </c>
      <c r="B25" s="454"/>
      <c r="C25" s="454"/>
      <c r="D25" s="454"/>
      <c r="E25" s="454"/>
      <c r="F25" s="455"/>
      <c r="G25" s="129"/>
      <c r="H25" s="196">
        <f>SUM(H15:H24)</f>
        <v>300000000</v>
      </c>
      <c r="I25" s="129"/>
      <c r="J25" s="129"/>
      <c r="K25" s="129"/>
      <c r="L25" s="130">
        <f>SUM(L15:L24)</f>
        <v>553590561</v>
      </c>
      <c r="M25" s="129"/>
      <c r="N25" s="130">
        <f>SUM(N15:N24)</f>
        <v>384815000</v>
      </c>
      <c r="O25" s="129"/>
      <c r="P25" s="130">
        <f>SUM(P15:P24)</f>
        <v>150000000</v>
      </c>
      <c r="Q25" s="48"/>
      <c r="R25" s="130">
        <f>SUM(R15:R24)</f>
        <v>264944640</v>
      </c>
      <c r="S25" s="444"/>
      <c r="T25" s="445"/>
      <c r="U25" s="130">
        <f>SUM(U15:U24)</f>
        <v>1333350201</v>
      </c>
    </row>
    <row r="26" spans="2:3" ht="12.75">
      <c r="B26" s="132"/>
      <c r="C26" s="132"/>
    </row>
    <row r="27" ht="12.75">
      <c r="D27" s="121"/>
    </row>
    <row r="28" spans="9:14" ht="12.75">
      <c r="I28" s="134"/>
      <c r="N28" s="135"/>
    </row>
    <row r="31" spans="10:21" ht="12.75">
      <c r="J31" s="5"/>
      <c r="K31" s="5"/>
      <c r="L31" s="5"/>
      <c r="M31" s="5"/>
      <c r="N31" s="5"/>
      <c r="O31" s="5"/>
      <c r="P31" s="5"/>
      <c r="Q31" s="5"/>
      <c r="R31" s="5"/>
      <c r="S31" s="5"/>
      <c r="T31" s="5"/>
      <c r="U31" s="5"/>
    </row>
    <row r="32" spans="10:21" ht="12.75">
      <c r="J32" s="5"/>
      <c r="K32" s="5"/>
      <c r="L32" s="5"/>
      <c r="M32" s="5"/>
      <c r="N32" s="5"/>
      <c r="O32" s="5"/>
      <c r="P32" s="5"/>
      <c r="Q32" s="5"/>
      <c r="R32" s="5"/>
      <c r="S32" s="5"/>
      <c r="T32" s="5"/>
      <c r="U32" s="5"/>
    </row>
    <row r="33" spans="10:21" ht="12.75">
      <c r="J33" s="6"/>
      <c r="K33" s="6"/>
      <c r="L33" s="6"/>
      <c r="M33" s="6"/>
      <c r="N33" s="6"/>
      <c r="O33" s="6"/>
      <c r="P33" s="6"/>
      <c r="Q33" s="5"/>
      <c r="R33" s="5"/>
      <c r="S33" s="5"/>
      <c r="T33" s="5"/>
      <c r="U33" s="5"/>
    </row>
    <row r="34" spans="10:21" ht="12.75">
      <c r="J34" s="6"/>
      <c r="K34" s="6"/>
      <c r="L34" s="6"/>
      <c r="M34" s="6"/>
      <c r="N34" s="6"/>
      <c r="O34" s="6"/>
      <c r="P34" s="6"/>
      <c r="Q34" s="5"/>
      <c r="R34" s="5"/>
      <c r="S34" s="5"/>
      <c r="T34" s="5"/>
      <c r="U34" s="5"/>
    </row>
    <row r="35" spans="10:21" ht="12.75">
      <c r="J35" s="6"/>
      <c r="K35" s="6"/>
      <c r="L35" s="6"/>
      <c r="M35" s="6"/>
      <c r="N35" s="6"/>
      <c r="O35" s="6"/>
      <c r="P35" s="6"/>
      <c r="Q35" s="5"/>
      <c r="R35" s="5"/>
      <c r="S35" s="5"/>
      <c r="T35" s="5"/>
      <c r="U35" s="5"/>
    </row>
    <row r="36" spans="10:21" ht="12.75">
      <c r="J36" s="6"/>
      <c r="K36" s="6"/>
      <c r="L36" s="6"/>
      <c r="M36" s="6"/>
      <c r="N36" s="6"/>
      <c r="O36" s="6"/>
      <c r="P36" s="6"/>
      <c r="Q36" s="5"/>
      <c r="R36" s="5"/>
      <c r="S36" s="5"/>
      <c r="T36" s="5"/>
      <c r="U36" s="5"/>
    </row>
    <row r="37" spans="10:21" ht="12.75">
      <c r="J37" s="5"/>
      <c r="K37" s="5"/>
      <c r="L37" s="5"/>
      <c r="M37" s="5"/>
      <c r="N37" s="5"/>
      <c r="O37" s="5"/>
      <c r="P37" s="5"/>
      <c r="Q37" s="5"/>
      <c r="R37" s="5"/>
      <c r="S37" s="5"/>
      <c r="T37" s="5"/>
      <c r="U37" s="5"/>
    </row>
    <row r="38" spans="10:21" ht="12.75">
      <c r="J38" s="5"/>
      <c r="K38" s="5"/>
      <c r="L38" s="5"/>
      <c r="M38" s="5"/>
      <c r="N38" s="5"/>
      <c r="O38" s="5"/>
      <c r="P38" s="5"/>
      <c r="Q38" s="5"/>
      <c r="R38" s="5"/>
      <c r="S38" s="5"/>
      <c r="T38" s="5"/>
      <c r="U38" s="5"/>
    </row>
    <row r="39" spans="10:21" ht="12.75">
      <c r="J39" s="5"/>
      <c r="K39" s="5"/>
      <c r="L39" s="5"/>
      <c r="M39" s="5"/>
      <c r="N39" s="5"/>
      <c r="O39" s="5"/>
      <c r="P39" s="5"/>
      <c r="Q39" s="5"/>
      <c r="R39" s="5"/>
      <c r="S39" s="5"/>
      <c r="T39" s="5"/>
      <c r="U39" s="5"/>
    </row>
    <row r="40" spans="10:21" ht="12.75">
      <c r="J40" s="5"/>
      <c r="K40" s="5"/>
      <c r="L40" s="5"/>
      <c r="M40" s="5"/>
      <c r="N40" s="5"/>
      <c r="O40" s="5"/>
      <c r="P40" s="5"/>
      <c r="Q40" s="5"/>
      <c r="R40" s="5"/>
      <c r="S40" s="5"/>
      <c r="T40" s="5"/>
      <c r="U40" s="5"/>
    </row>
    <row r="41" spans="10:21" ht="12.75">
      <c r="J41" s="5"/>
      <c r="K41" s="5"/>
      <c r="L41" s="5"/>
      <c r="M41" s="5"/>
      <c r="N41" s="5"/>
      <c r="O41" s="5"/>
      <c r="P41" s="5"/>
      <c r="Q41" s="5"/>
      <c r="R41" s="5"/>
      <c r="S41" s="5"/>
      <c r="T41" s="5"/>
      <c r="U41" s="5"/>
    </row>
    <row r="42" spans="10:21" ht="12.75">
      <c r="J42" s="5"/>
      <c r="K42" s="5"/>
      <c r="L42" s="5"/>
      <c r="M42" s="5"/>
      <c r="N42" s="5"/>
      <c r="O42" s="5"/>
      <c r="P42" s="5"/>
      <c r="Q42" s="5"/>
      <c r="R42" s="5"/>
      <c r="S42" s="5"/>
      <c r="T42" s="5"/>
      <c r="U42" s="5"/>
    </row>
    <row r="43" spans="10:21" ht="12.75">
      <c r="J43" s="5"/>
      <c r="K43" s="5"/>
      <c r="L43" s="5"/>
      <c r="M43" s="5"/>
      <c r="N43" s="5"/>
      <c r="O43" s="5"/>
      <c r="P43" s="5"/>
      <c r="Q43" s="5"/>
      <c r="R43" s="5"/>
      <c r="S43" s="5"/>
      <c r="T43" s="5"/>
      <c r="U43" s="5"/>
    </row>
    <row r="44" spans="10:21" ht="12.75">
      <c r="J44" s="5"/>
      <c r="K44" s="5"/>
      <c r="L44" s="5"/>
      <c r="M44" s="5"/>
      <c r="N44" s="5"/>
      <c r="O44" s="5"/>
      <c r="P44" s="5"/>
      <c r="Q44" s="5"/>
      <c r="R44" s="5"/>
      <c r="S44" s="5"/>
      <c r="T44" s="5"/>
      <c r="U44" s="5"/>
    </row>
    <row r="45" spans="10:21" ht="12.75">
      <c r="J45" s="5"/>
      <c r="K45" s="5"/>
      <c r="L45" s="5"/>
      <c r="M45" s="5"/>
      <c r="N45" s="5"/>
      <c r="O45" s="5"/>
      <c r="P45" s="5"/>
      <c r="Q45" s="5"/>
      <c r="R45" s="5"/>
      <c r="S45" s="5"/>
      <c r="T45" s="5"/>
      <c r="U45" s="5"/>
    </row>
  </sheetData>
  <sheetProtection/>
  <mergeCells count="49">
    <mergeCell ref="A1:C4"/>
    <mergeCell ref="D1:Q2"/>
    <mergeCell ref="S1:U1"/>
    <mergeCell ref="S2:U2"/>
    <mergeCell ref="D3:Q4"/>
    <mergeCell ref="T3:U3"/>
    <mergeCell ref="T4:U4"/>
    <mergeCell ref="A5:U5"/>
    <mergeCell ref="A6:U6"/>
    <mergeCell ref="A7:D7"/>
    <mergeCell ref="E7:U7"/>
    <mergeCell ref="A8:D8"/>
    <mergeCell ref="E8:U8"/>
    <mergeCell ref="A9:D9"/>
    <mergeCell ref="E9:U9"/>
    <mergeCell ref="A10:D10"/>
    <mergeCell ref="E10:U10"/>
    <mergeCell ref="A11:D11"/>
    <mergeCell ref="E11:U11"/>
    <mergeCell ref="A12:A14"/>
    <mergeCell ref="B12:E14"/>
    <mergeCell ref="F12:F14"/>
    <mergeCell ref="I12:I14"/>
    <mergeCell ref="J12:J14"/>
    <mergeCell ref="K12:U13"/>
    <mergeCell ref="S14:T14"/>
    <mergeCell ref="G12:G14"/>
    <mergeCell ref="H12:H14"/>
    <mergeCell ref="A15:A16"/>
    <mergeCell ref="B15:E15"/>
    <mergeCell ref="S15:T15"/>
    <mergeCell ref="U15:U16"/>
    <mergeCell ref="B16:E16"/>
    <mergeCell ref="S16:T16"/>
    <mergeCell ref="U17:U18"/>
    <mergeCell ref="S18:T18"/>
    <mergeCell ref="S19:T19"/>
    <mergeCell ref="S20:T20"/>
    <mergeCell ref="S21:T21"/>
    <mergeCell ref="B22:E22"/>
    <mergeCell ref="S22:T22"/>
    <mergeCell ref="B23:E24"/>
    <mergeCell ref="S23:T23"/>
    <mergeCell ref="S24:T24"/>
    <mergeCell ref="S25:T25"/>
    <mergeCell ref="A17:A24"/>
    <mergeCell ref="B17:E21"/>
    <mergeCell ref="S17:T17"/>
    <mergeCell ref="A25:F25"/>
  </mergeCells>
  <printOptions horizontalCentered="1" verticalCentered="1"/>
  <pageMargins left="0.31496062992125984" right="0.52" top="0.984251968503937" bottom="0.984251968503937" header="0" footer="0"/>
  <pageSetup horizontalDpi="600" verticalDpi="600" orientation="landscape" paperSize="122"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TATIANA</cp:lastModifiedBy>
  <cp:lastPrinted>2016-08-01T16:39:48Z</cp:lastPrinted>
  <dcterms:created xsi:type="dcterms:W3CDTF">2009-04-02T20:41:07Z</dcterms:created>
  <dcterms:modified xsi:type="dcterms:W3CDTF">2020-05-08T14:43:25Z</dcterms:modified>
  <cp:category/>
  <cp:version/>
  <cp:contentType/>
  <cp:contentStatus/>
</cp:coreProperties>
</file>