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<sst xmlns="http://schemas.openxmlformats.org/spreadsheetml/2006/main" count="95" uniqueCount="86">
  <si>
    <t>PROYECTO:</t>
  </si>
  <si>
    <t>MARZO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</si>
  <si>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</si>
  <si>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</si>
  <si>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</si>
  <si>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</si>
  <si>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</si>
  <si>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</si>
  <si>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</si>
  <si>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</si>
  <si>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</si>
  <si>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</si>
  <si>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</si>
  <si>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</si>
  <si>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</si>
  <si>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</si>
  <si>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</si>
  <si>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</si>
  <si>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</si>
  <si>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</si>
  <si>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</si>
  <si>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</si>
  <si>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</si>
  <si>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</si>
  <si>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</si>
  <si>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</si>
  <si>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</si>
  <si>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</si>
  <si>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</si>
  <si>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</si>
  <si>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</si>
  <si>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</si>
  <si>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</si>
  <si>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</si>
  <si>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</si>
  <si>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(9):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</si>
  <si>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</si>
  <si>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</si>
  <si>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</si>
  <si>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</si>
  <si>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</si>
  <si>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</si>
  <si>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</si>
  <si>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</si>
  <si>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</si>
  <si>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</si>
  <si>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</si>
  <si>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</si>
  <si>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</si>
  <si>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</si>
  <si>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</si>
  <si>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Versión 1</t>
  </si>
  <si>
    <t>x</t>
  </si>
  <si>
    <t>METAS AÑO 2020 POA</t>
  </si>
  <si>
    <t>METAS AÑO 2020P.A.</t>
  </si>
  <si>
    <t>AVANCE METAS POA 2020</t>
  </si>
  <si>
    <t>AVANCE METAS PA 2020</t>
  </si>
  <si>
    <t>04/13/2020</t>
  </si>
  <si>
    <t>LUIS HAIR DUEÑAS</t>
  </si>
  <si>
    <t>Responsable proceso Evaluación Misional</t>
  </si>
  <si>
    <t>AÑO:2020</t>
  </si>
  <si>
    <t>FORTALECIMIENTO DEL SINA PARA LA GESTIÓN AMBIENTAL</t>
  </si>
  <si>
    <t>Fortalecimiento Interno</t>
  </si>
  <si>
    <t>Gestión de Información y Desarrollo Tecnológico</t>
  </si>
  <si>
    <t>Actualización de la información geoespacial de la entidad como insumo para la transferencia de datos geográficos a las entidades del SINA</t>
  </si>
  <si>
    <t>Recolectar, depurar y espacializar información temática misional de la entidad según los lineamiento del modelo de datos de Corpoboyacá</t>
  </si>
  <si>
    <t>Actualización de bases de datos de información especializada de trámites permisionarios del recurso hídrico</t>
  </si>
  <si>
    <t>Realizar el control de calidad a la información provenientes de expedientes cargados a la plataforma de Geoambiental y generar su respectivo reporte mensual</t>
  </si>
  <si>
    <t>Dar soporte de la plataforma Geoambiental a todos los usuarios internos de Corpoboyacá. Direccionar y estructurar los formularios de Geoambiental según las necesidades de la Corporación y sus procesos misionales.</t>
  </si>
  <si>
    <t>Actualización de bases de datos de información especializada de trámites permisionarios de los demás procesos  misionales (aprovechamientos forestales, quejas e infracciones, fuentes fijas, Licencias ambientales, minas-bocaminas y minería ilegal, permisos de vertimientos)</t>
  </si>
  <si>
    <t>100%</t>
  </si>
  <si>
    <t>(Numero  de  bases de datos geográficas y alfanuméricas en la plataforma de Geoambiental y en los formatos FEV04-FEV11 de seguimiento de tramites permisionarios en el año 2020 validdos  y con control de calidad   /Numero de bases de datos y formatos generados para validar )*100</t>
  </si>
  <si>
    <t>(Numero de salidas gráficas y cartografía generada/Numero de salidas gráficas y cartografía demandada)*100</t>
  </si>
  <si>
    <t>(Información temática misional recolectada, depurada y espacializadal /Información temática allegada en el año 2020  )*100</t>
  </si>
  <si>
    <t>(Numero información provenientes de expedientes cargados a la plataforma de Geoambiental con control de calidad mensualmente/Numero información provenientes de expedientes l con control de calidad programados )*100</t>
  </si>
  <si>
    <t>(Numero soportes de la plataforma de Geoambiental realizados  /Numero soportes de la plataforma de Geoambiental solicitados )*100</t>
  </si>
  <si>
    <t>MONICA ALEXANDRA ALVAREZ HERNANDEZ</t>
  </si>
  <si>
    <t>Profesional  Especializada</t>
  </si>
  <si>
    <t>CPS 2020 09.
Con corte a marzo se realizaron: Control de calidad de 634 resoluciones y 225 autos externos. Control de calidad de los formularios ingresar solicitud, liquidación y documentos relacionados de 113 expedientes creados durante la vigencia 2020.</t>
  </si>
  <si>
    <t>CPS 2020 09.
Con corte a marzo se realizaron: Soporte a 174 solicitudes, traslado de 42 solicitudes de soporte a Sigma Ingeniería, se estructuraron 7 modelos de reporte , se ajustaron plantillas de autos de inicio de concesion de aguas superficiales y subterraneas, 9 capacitaciones sobre el uso de la plataforma, se validaron 14806 registros de la tabla Autos, estandarizando numeracion y tipo y se validaron 5148 resoluciones.</t>
  </si>
  <si>
    <t>\\Siat1\140-34 siat\Año_2020\Adriana_Roberto_Ochoa\2. Marzo\Soportes\1. Control de calidad</t>
  </si>
  <si>
    <t>\\Siat1\140-34 siat\Año_2020\Adriana_Roberto_Ochoa\2. Marzo\Soportes\2. Soporte</t>
  </si>
  <si>
    <t xml:space="preserve">Generar cartografía y salidas gráficas para solicitudes internas y externas de la entidad. </t>
  </si>
  <si>
    <t>Validación y control de calidad de las bases de datos geográficas y alfanuméricas en la plataforma de Geoambiental para todos los tramites permisionarios</t>
  </si>
  <si>
    <t>Se ha realizado validación de los formatos FEV hasta la fecha en la plataforma Geoambiental</t>
  </si>
  <si>
    <t>Se han realizado las salidas graficas y productos cartograficos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</si>
</sst>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&quot;$&quot;\ #,##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0" applyNumberFormat="1" applyFont="1" applyBorder="1" applyAlignment="1" applyProtection="1">
      <alignment vertical="center"/>
      <protection locked="0"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16" borderId="11" xfId="0" applyFont="1" applyFill="1" applyBorder="1" applyAlignment="1" applyProtection="1">
      <alignment horizontal="center"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187" fontId="19" fillId="0" borderId="13" xfId="0" applyNumberFormat="1" applyFont="1" applyFill="1" applyBorder="1" applyAlignment="1" applyProtection="1">
      <alignment horizontal="left" vertical="center"/>
      <protection/>
    </xf>
    <xf numFmtId="187" fontId="19" fillId="0" borderId="14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6" xfId="50" applyNumberFormat="1" applyFont="1" applyFill="1" applyBorder="1" applyAlignment="1" applyProtection="1">
      <alignment horizontal="center" vertical="center"/>
      <protection/>
    </xf>
    <xf numFmtId="9" fontId="0" fillId="0" borderId="0" xfId="5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9" fontId="0" fillId="0" borderId="17" xfId="51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19" xfId="0" applyFont="1" applyFill="1" applyBorder="1" applyAlignment="1" applyProtection="1">
      <alignment horizontal="left" vertical="center"/>
      <protection/>
    </xf>
    <xf numFmtId="0" fontId="19" fillId="0" borderId="20" xfId="0" applyFont="1" applyFill="1" applyBorder="1" applyAlignment="1" applyProtection="1">
      <alignment horizontal="justify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22" xfId="0" applyFont="1" applyFill="1" applyBorder="1" applyAlignment="1" applyProtection="1">
      <alignment horizontal="center" vertical="center"/>
      <protection/>
    </xf>
    <xf numFmtId="0" fontId="36" fillId="0" borderId="20" xfId="0" applyFont="1" applyBorder="1" applyAlignment="1">
      <alignment horizontal="justify" vertical="top" wrapText="1"/>
    </xf>
    <xf numFmtId="49" fontId="29" fillId="0" borderId="10" xfId="50" applyNumberFormat="1" applyFont="1" applyBorder="1" applyAlignment="1" applyProtection="1">
      <alignment horizontal="center" vertical="center" wrapText="1"/>
      <protection locked="0"/>
    </xf>
    <xf numFmtId="9" fontId="30" fillId="0" borderId="10" xfId="56" applyFont="1" applyBorder="1" applyAlignment="1" applyProtection="1">
      <alignment horizontal="center" vertical="center" wrapText="1"/>
      <protection locked="0"/>
    </xf>
    <xf numFmtId="189" fontId="30" fillId="0" borderId="10" xfId="52" applyNumberFormat="1" applyFont="1" applyFill="1" applyBorder="1" applyAlignment="1" applyProtection="1">
      <alignment vertical="center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9" fontId="30" fillId="0" borderId="10" xfId="50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3" fontId="0" fillId="0" borderId="10" xfId="0" applyNumberFormat="1" applyFont="1" applyFill="1" applyBorder="1" applyAlignment="1">
      <alignment horizontal="right" vertical="center"/>
    </xf>
    <xf numFmtId="0" fontId="36" fillId="0" borderId="20" xfId="0" applyFont="1" applyBorder="1" applyAlignment="1">
      <alignment horizontal="left" vertical="center" wrapText="1"/>
    </xf>
    <xf numFmtId="9" fontId="29" fillId="0" borderId="10" xfId="56" applyFont="1" applyBorder="1" applyAlignment="1" applyProtection="1">
      <alignment horizontal="center" vertical="center"/>
      <protection locked="0"/>
    </xf>
    <xf numFmtId="176" fontId="30" fillId="0" borderId="10" xfId="52" applyFont="1" applyBorder="1" applyAlignment="1" applyProtection="1">
      <alignment horizontal="center" vertical="center" wrapText="1"/>
      <protection locked="0"/>
    </xf>
    <xf numFmtId="49" fontId="30" fillId="0" borderId="10" xfId="50" applyNumberFormat="1" applyFont="1" applyBorder="1" applyAlignment="1" applyProtection="1">
      <alignment horizontal="left" vertical="center" wrapText="1"/>
      <protection locked="0"/>
    </xf>
    <xf numFmtId="0" fontId="35" fillId="0" borderId="10" xfId="46" applyBorder="1" applyAlignment="1" applyProtection="1">
      <alignment horizontal="center" vertical="center" wrapText="1"/>
      <protection locked="0"/>
    </xf>
    <xf numFmtId="49" fontId="19" fillId="0" borderId="23" xfId="50" applyNumberFormat="1" applyFont="1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left" vertical="center"/>
      <protection locked="0"/>
    </xf>
    <xf numFmtId="0" fontId="27" fillId="0" borderId="15" xfId="0" applyFont="1" applyBorder="1" applyAlignment="1" applyProtection="1">
      <alignment horizontal="left" vertical="center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/>
    </xf>
    <xf numFmtId="14" fontId="21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9" fillId="0" borderId="26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9" fontId="29" fillId="0" borderId="24" xfId="56" applyFont="1" applyBorder="1" applyAlignment="1" applyProtection="1">
      <alignment horizontal="center" vertical="center"/>
      <protection/>
    </xf>
    <xf numFmtId="9" fontId="29" fillId="0" borderId="15" xfId="56" applyFont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5" borderId="10" xfId="0" applyFont="1" applyFill="1" applyBorder="1" applyAlignment="1" applyProtection="1">
      <alignment horizontal="center" vertical="center"/>
      <protection locked="0"/>
    </xf>
    <xf numFmtId="49" fontId="23" fillId="0" borderId="23" xfId="50" applyNumberFormat="1" applyFont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 wrapText="1"/>
      <protection/>
    </xf>
    <xf numFmtId="0" fontId="30" fillId="0" borderId="28" xfId="0" applyFont="1" applyBorder="1" applyAlignment="1" applyProtection="1">
      <alignment horizontal="center" vertical="center" wrapText="1"/>
      <protection/>
    </xf>
    <xf numFmtId="0" fontId="30" fillId="0" borderId="29" xfId="0" applyFont="1" applyBorder="1" applyAlignment="1" applyProtection="1">
      <alignment horizontal="center" vertical="center" wrapText="1"/>
      <protection/>
    </xf>
    <xf numFmtId="0" fontId="30" fillId="0" borderId="3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31" xfId="0" applyFont="1" applyBorder="1" applyAlignment="1" applyProtection="1">
      <alignment horizontal="center" vertical="center" wrapText="1"/>
      <protection/>
    </xf>
    <xf numFmtId="0" fontId="30" fillId="0" borderId="32" xfId="0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center" vertical="center" wrapTex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1" fontId="19" fillId="0" borderId="37" xfId="50" applyNumberFormat="1" applyFont="1" applyBorder="1" applyAlignment="1" applyProtection="1">
      <alignment horizontal="right" vertical="center"/>
      <protection/>
    </xf>
    <xf numFmtId="1" fontId="19" fillId="0" borderId="38" xfId="5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1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/>
    </xf>
    <xf numFmtId="9" fontId="29" fillId="0" borderId="24" xfId="0" applyNumberFormat="1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49" fontId="23" fillId="0" borderId="10" xfId="5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187" fontId="30" fillId="24" borderId="24" xfId="51" applyNumberFormat="1" applyFont="1" applyFill="1" applyBorder="1" applyAlignment="1" applyProtection="1">
      <alignment horizontal="justify" vertical="top" wrapText="1"/>
      <protection locked="0"/>
    </xf>
    <xf numFmtId="187" fontId="30" fillId="24" borderId="15" xfId="51" applyNumberFormat="1" applyFont="1" applyFill="1" applyBorder="1" applyAlignment="1" applyProtection="1">
      <alignment horizontal="justify" vertical="top" wrapText="1"/>
      <protection locked="0"/>
    </xf>
    <xf numFmtId="9" fontId="29" fillId="0" borderId="24" xfId="0" applyNumberFormat="1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49" fontId="36" fillId="24" borderId="27" xfId="51" applyNumberFormat="1" applyFont="1" applyFill="1" applyBorder="1" applyAlignment="1" applyProtection="1">
      <alignment horizontal="center" vertical="center" wrapText="1"/>
      <protection/>
    </xf>
    <xf numFmtId="49" fontId="36" fillId="24" borderId="28" xfId="51" applyNumberFormat="1" applyFont="1" applyFill="1" applyBorder="1" applyAlignment="1" applyProtection="1">
      <alignment horizontal="center" vertical="center" wrapText="1"/>
      <protection/>
    </xf>
    <xf numFmtId="49" fontId="36" fillId="24" borderId="29" xfId="51" applyNumberFormat="1" applyFont="1" applyFill="1" applyBorder="1" applyAlignment="1" applyProtection="1">
      <alignment horizontal="center" vertical="center" wrapText="1"/>
      <protection/>
    </xf>
    <xf numFmtId="49" fontId="36" fillId="24" borderId="32" xfId="51" applyNumberFormat="1" applyFont="1" applyFill="1" applyBorder="1" applyAlignment="1" applyProtection="1">
      <alignment horizontal="center" vertical="center" wrapText="1"/>
      <protection/>
    </xf>
    <xf numFmtId="49" fontId="36" fillId="24" borderId="33" xfId="51" applyNumberFormat="1" applyFont="1" applyFill="1" applyBorder="1" applyAlignment="1" applyProtection="1">
      <alignment horizontal="center" vertical="center" wrapText="1"/>
      <protection/>
    </xf>
    <xf numFmtId="49" fontId="36" fillId="24" borderId="34" xfId="51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vertical="center" wrapText="1"/>
      <protection/>
    </xf>
    <xf numFmtId="1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19" fillId="16" borderId="1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49" fontId="37" fillId="0" borderId="10" xfId="50" applyNumberFormat="1" applyFont="1" applyBorder="1" applyAlignment="1" applyProtection="1">
      <alignment horizontal="center" vertical="center" wrapText="1"/>
      <protection/>
    </xf>
    <xf numFmtId="9" fontId="30" fillId="0" borderId="26" xfId="56" applyFont="1" applyBorder="1" applyAlignment="1" applyProtection="1">
      <alignment horizontal="center" vertical="center" wrapText="1"/>
      <protection locked="0"/>
    </xf>
    <xf numFmtId="9" fontId="30" fillId="0" borderId="23" xfId="56" applyFont="1" applyBorder="1" applyAlignment="1" applyProtection="1">
      <alignment horizontal="center" vertical="center" wrapText="1"/>
      <protection locked="0"/>
    </xf>
    <xf numFmtId="9" fontId="30" fillId="0" borderId="20" xfId="56" applyFont="1" applyBorder="1" applyAlignment="1" applyProtection="1">
      <alignment horizontal="center" vertical="center" wrapText="1"/>
      <protection locked="0"/>
    </xf>
    <xf numFmtId="49" fontId="38" fillId="0" borderId="26" xfId="50" applyNumberFormat="1" applyFont="1" applyBorder="1" applyAlignment="1" applyProtection="1">
      <alignment horizontal="center" vertical="center" wrapText="1"/>
      <protection/>
    </xf>
    <xf numFmtId="49" fontId="38" fillId="0" borderId="20" xfId="50" applyNumberFormat="1" applyFont="1" applyBorder="1" applyAlignment="1" applyProtection="1">
      <alignment horizontal="center" vertical="center" wrapText="1"/>
      <protection/>
    </xf>
    <xf numFmtId="9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9" fontId="38" fillId="0" borderId="26" xfId="56" applyFont="1" applyBorder="1" applyAlignment="1" applyProtection="1">
      <alignment horizontal="center" vertical="center" wrapText="1"/>
      <protection/>
    </xf>
    <xf numFmtId="9" fontId="38" fillId="0" borderId="23" xfId="56" applyFont="1" applyBorder="1" applyAlignment="1" applyProtection="1">
      <alignment horizontal="center" vertical="center" wrapText="1"/>
      <protection/>
    </xf>
    <xf numFmtId="9" fontId="38" fillId="0" borderId="20" xfId="56" applyFont="1" applyBorder="1" applyAlignment="1" applyProtection="1">
      <alignment horizontal="center" vertical="center" wrapText="1"/>
      <protection/>
    </xf>
    <xf numFmtId="0" fontId="36" fillId="24" borderId="24" xfId="0" applyFont="1" applyFill="1" applyBorder="1" applyAlignment="1">
      <alignment horizontal="justify" vertical="top" wrapText="1"/>
    </xf>
    <xf numFmtId="0" fontId="36" fillId="24" borderId="15" xfId="0" applyFont="1" applyFill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FORMATO POA" xfId="50"/>
    <cellStyle name="Millares_Libro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Siat1\140-34%20siat\A&#241;o_2020\Adriana_Roberto_Ochoa\2.%20Marzo\Soportes\1.%20Control%20de%20calida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50"/>
  <sheetViews>
    <sheetView showGridLines="0" tabSelected="1" zoomScale="98" zoomScaleNormal="98" zoomScalePageLayoutView="0" workbookViewId="0" topLeftCell="I29">
      <selection activeCell="K28" sqref="K28:L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25.851562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1"/>
      <c r="B1" s="91"/>
      <c r="C1" s="91"/>
      <c r="D1" s="92" t="s">
        <v>19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88" t="s">
        <v>43</v>
      </c>
      <c r="T1" s="88"/>
      <c r="U1" s="88"/>
      <c r="V1" s="88"/>
    </row>
    <row r="2" spans="1:22" ht="27.75" customHeight="1">
      <c r="A2" s="91"/>
      <c r="B2" s="91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89" t="s">
        <v>20</v>
      </c>
      <c r="T2" s="89"/>
      <c r="U2" s="89"/>
      <c r="V2" s="89"/>
    </row>
    <row r="3" spans="1:22" ht="19.5" customHeight="1">
      <c r="A3" s="91"/>
      <c r="B3" s="91"/>
      <c r="C3" s="91"/>
      <c r="D3" s="92" t="s">
        <v>21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4" t="s">
        <v>22</v>
      </c>
      <c r="T3" s="95"/>
      <c r="U3" s="96"/>
      <c r="V3" s="39" t="s">
        <v>23</v>
      </c>
    </row>
    <row r="4" spans="1:22" ht="19.5" customHeight="1">
      <c r="A4" s="91"/>
      <c r="B4" s="91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4" t="s">
        <v>51</v>
      </c>
      <c r="T4" s="95"/>
      <c r="U4" s="96"/>
      <c r="V4" s="40">
        <v>43899</v>
      </c>
    </row>
    <row r="5" spans="1:22" ht="31.5" customHeight="1">
      <c r="A5" s="90" t="s">
        <v>50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4"/>
      <c r="J8" s="14"/>
      <c r="K8" s="14"/>
      <c r="L8" s="14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4"/>
      <c r="J9" s="14"/>
      <c r="K9" s="14"/>
      <c r="L9" s="14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41"/>
      <c r="B10" s="18"/>
      <c r="C10" s="18"/>
      <c r="D10" s="18"/>
      <c r="E10" s="18"/>
      <c r="F10" s="18"/>
      <c r="G10" s="17"/>
      <c r="H10" s="18"/>
      <c r="I10" s="18"/>
      <c r="J10" s="18"/>
      <c r="K10" s="18"/>
      <c r="L10" s="18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13" t="s">
        <v>9</v>
      </c>
      <c r="B11" s="114"/>
      <c r="C11" s="114"/>
      <c r="D11" s="119" t="s">
        <v>61</v>
      </c>
      <c r="E11" s="119"/>
      <c r="F11" s="119"/>
      <c r="G11" s="119"/>
      <c r="H11" s="46" t="s">
        <v>6</v>
      </c>
      <c r="I11" s="47" t="s">
        <v>7</v>
      </c>
      <c r="J11" s="36"/>
      <c r="K11" s="125" t="s">
        <v>24</v>
      </c>
      <c r="L11" s="126"/>
      <c r="M11" s="74" t="s">
        <v>44</v>
      </c>
      <c r="N11" s="74"/>
      <c r="O11" s="74"/>
      <c r="P11" s="74"/>
      <c r="Q11" s="131" t="s">
        <v>60</v>
      </c>
      <c r="R11" s="131"/>
      <c r="S11" s="38"/>
      <c r="T11" s="38"/>
      <c r="U11" s="38"/>
      <c r="V11" s="38"/>
    </row>
    <row r="12" spans="1:22" ht="27.75" customHeight="1">
      <c r="A12" s="107" t="s">
        <v>29</v>
      </c>
      <c r="B12" s="108"/>
      <c r="C12" s="108"/>
      <c r="D12" s="119" t="s">
        <v>62</v>
      </c>
      <c r="E12" s="119"/>
      <c r="F12" s="119"/>
      <c r="G12" s="119"/>
      <c r="H12" s="44" t="s">
        <v>8</v>
      </c>
      <c r="I12" s="45">
        <v>70000000</v>
      </c>
      <c r="J12" s="19"/>
      <c r="K12" s="127"/>
      <c r="L12" s="128"/>
      <c r="M12" s="13" t="s">
        <v>1</v>
      </c>
      <c r="N12" s="13" t="s">
        <v>2</v>
      </c>
      <c r="O12" s="13" t="s">
        <v>3</v>
      </c>
      <c r="P12" s="13" t="s">
        <v>4</v>
      </c>
      <c r="Q12" s="131"/>
      <c r="R12" s="131"/>
      <c r="S12" s="6"/>
      <c r="T12" s="6"/>
      <c r="U12" s="6"/>
      <c r="V12" s="6"/>
    </row>
    <row r="13" spans="1:22" ht="15.75" customHeight="1">
      <c r="A13" s="109"/>
      <c r="B13" s="110"/>
      <c r="C13" s="110"/>
      <c r="D13" s="119"/>
      <c r="E13" s="119"/>
      <c r="F13" s="119"/>
      <c r="G13" s="119"/>
      <c r="H13" s="20" t="s">
        <v>10</v>
      </c>
      <c r="I13" s="42" t="s">
        <v>11</v>
      </c>
      <c r="J13" s="19"/>
      <c r="K13" s="129"/>
      <c r="L13" s="130"/>
      <c r="M13" s="15" t="s">
        <v>52</v>
      </c>
      <c r="N13" s="15"/>
      <c r="O13" s="15"/>
      <c r="P13" s="16"/>
      <c r="Q13" s="131"/>
      <c r="R13" s="131"/>
      <c r="S13" s="6"/>
      <c r="T13" s="6"/>
      <c r="U13" s="6"/>
      <c r="V13" s="6"/>
    </row>
    <row r="14" spans="1:22" ht="0.75" customHeight="1">
      <c r="A14" s="109"/>
      <c r="B14" s="110"/>
      <c r="C14" s="110"/>
      <c r="D14" s="119" t="s">
        <v>62</v>
      </c>
      <c r="E14" s="119"/>
      <c r="F14" s="119"/>
      <c r="G14" s="119"/>
      <c r="H14" s="20" t="s">
        <v>12</v>
      </c>
      <c r="I14" s="42" t="s">
        <v>11</v>
      </c>
      <c r="J14" s="22"/>
      <c r="K14" s="21"/>
      <c r="L14" s="23"/>
      <c r="M14" s="132"/>
      <c r="N14" s="132"/>
      <c r="O14" s="132"/>
      <c r="P14" s="132"/>
      <c r="Q14" s="132"/>
      <c r="R14" s="132"/>
      <c r="S14" s="132"/>
      <c r="T14" s="132"/>
      <c r="U14" s="132"/>
      <c r="V14" s="132"/>
    </row>
    <row r="15" spans="1:22" ht="37.5" customHeight="1">
      <c r="A15" s="109" t="s">
        <v>48</v>
      </c>
      <c r="B15" s="110"/>
      <c r="C15" s="110"/>
      <c r="D15" s="118" t="s">
        <v>63</v>
      </c>
      <c r="E15" s="118"/>
      <c r="F15" s="118"/>
      <c r="G15" s="118"/>
      <c r="H15" s="20" t="s">
        <v>13</v>
      </c>
      <c r="I15" s="42"/>
      <c r="J15" s="22"/>
      <c r="K15" s="21"/>
      <c r="L15" s="23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109" t="s">
        <v>0</v>
      </c>
      <c r="B16" s="110"/>
      <c r="C16" s="110"/>
      <c r="D16" s="143" t="s">
        <v>64</v>
      </c>
      <c r="E16" s="143"/>
      <c r="F16" s="143"/>
      <c r="G16" s="143"/>
      <c r="H16" s="20" t="s">
        <v>14</v>
      </c>
      <c r="I16" s="42" t="s">
        <v>11</v>
      </c>
      <c r="J16" s="22"/>
      <c r="K16" s="21"/>
      <c r="L16" s="23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109"/>
      <c r="B17" s="110"/>
      <c r="C17" s="110"/>
      <c r="D17" s="143"/>
      <c r="E17" s="143"/>
      <c r="F17" s="143"/>
      <c r="G17" s="143"/>
      <c r="H17" s="20" t="s">
        <v>31</v>
      </c>
      <c r="I17" s="42" t="s">
        <v>11</v>
      </c>
      <c r="J17" s="22"/>
      <c r="K17" s="21"/>
      <c r="L17" s="23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109"/>
      <c r="B18" s="110"/>
      <c r="C18" s="110"/>
      <c r="D18" s="143"/>
      <c r="E18" s="143"/>
      <c r="F18" s="143"/>
      <c r="G18" s="143"/>
      <c r="H18" s="20" t="s">
        <v>32</v>
      </c>
      <c r="I18" s="42" t="s">
        <v>11</v>
      </c>
      <c r="J18" s="22"/>
      <c r="K18" s="21"/>
      <c r="L18" s="23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109" t="s">
        <v>30</v>
      </c>
      <c r="B19" s="110"/>
      <c r="C19" s="110"/>
      <c r="D19" s="144">
        <v>32040900010101</v>
      </c>
      <c r="E19" s="144"/>
      <c r="F19" s="144"/>
      <c r="G19" s="144"/>
      <c r="H19" s="20" t="s">
        <v>33</v>
      </c>
      <c r="I19" s="42" t="s">
        <v>11</v>
      </c>
      <c r="J19" s="22"/>
      <c r="K19" s="21"/>
      <c r="L19" s="23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109"/>
      <c r="B20" s="110"/>
      <c r="C20" s="110"/>
      <c r="D20" s="144"/>
      <c r="E20" s="144"/>
      <c r="F20" s="144"/>
      <c r="G20" s="144"/>
      <c r="H20" s="20" t="s">
        <v>34</v>
      </c>
      <c r="I20" s="42" t="s">
        <v>11</v>
      </c>
      <c r="J20" s="22"/>
      <c r="K20" s="21"/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 thickBot="1">
      <c r="A21" s="145"/>
      <c r="B21" s="146"/>
      <c r="C21" s="146"/>
      <c r="D21" s="144"/>
      <c r="E21" s="144"/>
      <c r="F21" s="144"/>
      <c r="G21" s="144"/>
      <c r="H21" s="43" t="s">
        <v>35</v>
      </c>
      <c r="I21" s="56">
        <f>SUM(I12:I20)</f>
        <v>70000000</v>
      </c>
      <c r="J21" s="22"/>
      <c r="K21" s="21"/>
      <c r="L21" s="23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3">
        <v>0</v>
      </c>
      <c r="B22" s="75" t="s">
        <v>41</v>
      </c>
      <c r="C22" s="75"/>
      <c r="D22" s="75"/>
      <c r="E22" s="75"/>
      <c r="F22" s="75"/>
      <c r="G22" s="77" t="s">
        <v>42</v>
      </c>
      <c r="H22" s="147" t="s">
        <v>53</v>
      </c>
      <c r="I22" s="148"/>
      <c r="J22" s="151" t="s">
        <v>54</v>
      </c>
      <c r="K22" s="76" t="s">
        <v>40</v>
      </c>
      <c r="L22" s="76"/>
      <c r="M22" s="97" t="s">
        <v>55</v>
      </c>
      <c r="N22" s="97"/>
      <c r="O22" s="97" t="s">
        <v>56</v>
      </c>
      <c r="P22" s="97"/>
      <c r="Q22" s="111" t="s">
        <v>26</v>
      </c>
      <c r="R22" s="64" t="s">
        <v>27</v>
      </c>
      <c r="S22" s="67" t="s">
        <v>28</v>
      </c>
      <c r="T22" s="64" t="s">
        <v>46</v>
      </c>
      <c r="U22" s="67" t="s">
        <v>47</v>
      </c>
      <c r="V22" s="63" t="s">
        <v>38</v>
      </c>
      <c r="W22" s="123" t="s">
        <v>49</v>
      </c>
    </row>
    <row r="23" spans="1:23" ht="12.75" customHeight="1">
      <c r="A23" s="74"/>
      <c r="B23" s="76"/>
      <c r="C23" s="76"/>
      <c r="D23" s="76"/>
      <c r="E23" s="76"/>
      <c r="F23" s="76"/>
      <c r="G23" s="78"/>
      <c r="H23" s="147"/>
      <c r="I23" s="148"/>
      <c r="J23" s="151"/>
      <c r="K23" s="76"/>
      <c r="L23" s="76"/>
      <c r="M23" s="122" t="s">
        <v>25</v>
      </c>
      <c r="N23" s="63" t="s">
        <v>18</v>
      </c>
      <c r="O23" s="93" t="s">
        <v>25</v>
      </c>
      <c r="P23" s="62" t="s">
        <v>18</v>
      </c>
      <c r="Q23" s="112"/>
      <c r="R23" s="64"/>
      <c r="S23" s="67"/>
      <c r="T23" s="64"/>
      <c r="U23" s="67"/>
      <c r="V23" s="63"/>
      <c r="W23" s="124"/>
    </row>
    <row r="24" spans="1:23" ht="30.75" customHeight="1">
      <c r="A24" s="74"/>
      <c r="B24" s="76"/>
      <c r="C24" s="76"/>
      <c r="D24" s="76"/>
      <c r="E24" s="76"/>
      <c r="F24" s="76"/>
      <c r="G24" s="78"/>
      <c r="H24" s="149"/>
      <c r="I24" s="150"/>
      <c r="J24" s="151"/>
      <c r="K24" s="76"/>
      <c r="L24" s="76"/>
      <c r="M24" s="122"/>
      <c r="N24" s="63"/>
      <c r="O24" s="93"/>
      <c r="P24" s="62"/>
      <c r="Q24" s="75"/>
      <c r="R24" s="64"/>
      <c r="S24" s="67"/>
      <c r="T24" s="64"/>
      <c r="U24" s="67"/>
      <c r="V24" s="63"/>
      <c r="W24" s="124"/>
    </row>
    <row r="25" spans="1:23" s="55" customFormat="1" ht="163.5" customHeight="1">
      <c r="A25" s="83">
        <v>1</v>
      </c>
      <c r="B25" s="98" t="s">
        <v>66</v>
      </c>
      <c r="C25" s="99"/>
      <c r="D25" s="99"/>
      <c r="E25" s="99"/>
      <c r="F25" s="100"/>
      <c r="G25" s="57" t="s">
        <v>83</v>
      </c>
      <c r="H25" s="86">
        <v>1</v>
      </c>
      <c r="I25" s="87"/>
      <c r="J25" s="160">
        <v>1</v>
      </c>
      <c r="K25" s="163" t="s">
        <v>71</v>
      </c>
      <c r="L25" s="164"/>
      <c r="M25" s="50">
        <v>0.2</v>
      </c>
      <c r="N25" s="50">
        <f>M25/H25</f>
        <v>0.2</v>
      </c>
      <c r="O25" s="157">
        <f>AVERAGE(N25:N27)</f>
        <v>0.14333333333333334</v>
      </c>
      <c r="P25" s="152">
        <f>O25/J25</f>
        <v>0.14333333333333334</v>
      </c>
      <c r="Q25" s="51">
        <v>8228755</v>
      </c>
      <c r="R25" s="59"/>
      <c r="S25" s="53">
        <f aca="true" t="shared" si="0" ref="S25:S30">R25/Q25</f>
        <v>0</v>
      </c>
      <c r="T25" s="52"/>
      <c r="U25" s="58">
        <f>T25/Q25</f>
        <v>0</v>
      </c>
      <c r="V25" s="49" t="s">
        <v>84</v>
      </c>
      <c r="W25" s="54"/>
    </row>
    <row r="26" spans="1:23" s="55" customFormat="1" ht="74.25" customHeight="1">
      <c r="A26" s="84"/>
      <c r="B26" s="101"/>
      <c r="C26" s="102"/>
      <c r="D26" s="102"/>
      <c r="E26" s="102"/>
      <c r="F26" s="103"/>
      <c r="G26" s="48" t="s">
        <v>82</v>
      </c>
      <c r="H26" s="86">
        <v>1</v>
      </c>
      <c r="I26" s="87"/>
      <c r="J26" s="161"/>
      <c r="K26" s="133" t="s">
        <v>72</v>
      </c>
      <c r="L26" s="134"/>
      <c r="M26" s="50">
        <v>0.2</v>
      </c>
      <c r="N26" s="50">
        <f>M26/H26</f>
        <v>0.2</v>
      </c>
      <c r="O26" s="158"/>
      <c r="P26" s="153"/>
      <c r="Q26" s="51">
        <v>8228756</v>
      </c>
      <c r="R26" s="59"/>
      <c r="S26" s="53">
        <f t="shared" si="0"/>
        <v>0</v>
      </c>
      <c r="T26" s="52"/>
      <c r="U26" s="58">
        <f>T26/Q26</f>
        <v>0</v>
      </c>
      <c r="V26" s="49" t="s">
        <v>85</v>
      </c>
      <c r="W26" s="54"/>
    </row>
    <row r="27" spans="1:23" s="55" customFormat="1" ht="96" customHeight="1">
      <c r="A27" s="85"/>
      <c r="B27" s="104"/>
      <c r="C27" s="105"/>
      <c r="D27" s="105"/>
      <c r="E27" s="105"/>
      <c r="F27" s="106"/>
      <c r="G27" s="48" t="s">
        <v>65</v>
      </c>
      <c r="H27" s="86">
        <v>1</v>
      </c>
      <c r="I27" s="87"/>
      <c r="J27" s="162"/>
      <c r="K27" s="133" t="s">
        <v>73</v>
      </c>
      <c r="L27" s="134"/>
      <c r="M27" s="50">
        <v>0.03</v>
      </c>
      <c r="N27" s="50">
        <f>M27/H27</f>
        <v>0.03</v>
      </c>
      <c r="O27" s="159"/>
      <c r="P27" s="154"/>
      <c r="Q27" s="51">
        <v>8228756</v>
      </c>
      <c r="R27" s="59"/>
      <c r="S27" s="53">
        <f t="shared" si="0"/>
        <v>0</v>
      </c>
      <c r="T27" s="52"/>
      <c r="U27" s="58">
        <f>T27/Q27</f>
        <v>0</v>
      </c>
      <c r="V27" s="49"/>
      <c r="W27" s="54"/>
    </row>
    <row r="28" spans="1:23" s="55" customFormat="1" ht="126" customHeight="1">
      <c r="A28" s="83">
        <v>2</v>
      </c>
      <c r="B28" s="137" t="s">
        <v>69</v>
      </c>
      <c r="C28" s="138"/>
      <c r="D28" s="138"/>
      <c r="E28" s="138"/>
      <c r="F28" s="139"/>
      <c r="G28" s="48" t="s">
        <v>67</v>
      </c>
      <c r="H28" s="120">
        <v>0.1</v>
      </c>
      <c r="I28" s="121"/>
      <c r="J28" s="155" t="s">
        <v>70</v>
      </c>
      <c r="K28" s="133" t="s">
        <v>74</v>
      </c>
      <c r="L28" s="134"/>
      <c r="M28" s="50">
        <v>0.025</v>
      </c>
      <c r="N28" s="50">
        <f>M28/H28</f>
        <v>0.25</v>
      </c>
      <c r="O28" s="157">
        <f>AVERAGE(N28:N29)</f>
        <v>0.25</v>
      </c>
      <c r="P28" s="152">
        <f>O28/J28</f>
        <v>0.25</v>
      </c>
      <c r="Q28" s="51">
        <v>22656866</v>
      </c>
      <c r="R28" s="59">
        <f>13004611</f>
        <v>13004611</v>
      </c>
      <c r="S28" s="53">
        <f t="shared" si="0"/>
        <v>0.5739810174981835</v>
      </c>
      <c r="T28" s="59">
        <v>1806196</v>
      </c>
      <c r="U28" s="58">
        <f>T28/Q28</f>
        <v>0.07971958698965691</v>
      </c>
      <c r="V28" s="60" t="s">
        <v>78</v>
      </c>
      <c r="W28" s="61" t="s">
        <v>80</v>
      </c>
    </row>
    <row r="29" spans="1:23" s="55" customFormat="1" ht="152.25" customHeight="1" thickBot="1">
      <c r="A29" s="85"/>
      <c r="B29" s="140"/>
      <c r="C29" s="141"/>
      <c r="D29" s="141"/>
      <c r="E29" s="141"/>
      <c r="F29" s="142"/>
      <c r="G29" s="48" t="s">
        <v>68</v>
      </c>
      <c r="H29" s="135">
        <v>1</v>
      </c>
      <c r="I29" s="136"/>
      <c r="J29" s="156"/>
      <c r="K29" s="133" t="s">
        <v>75</v>
      </c>
      <c r="L29" s="134"/>
      <c r="M29" s="50">
        <v>0.25</v>
      </c>
      <c r="N29" s="50">
        <f>M29/H29</f>
        <v>0.25</v>
      </c>
      <c r="O29" s="159"/>
      <c r="P29" s="154"/>
      <c r="Q29" s="51">
        <v>22656867</v>
      </c>
      <c r="R29" s="59">
        <f>13004611</f>
        <v>13004611</v>
      </c>
      <c r="S29" s="53">
        <f t="shared" si="0"/>
        <v>0.5739809921645389</v>
      </c>
      <c r="T29" s="59">
        <v>1806196</v>
      </c>
      <c r="U29" s="58">
        <f>T29/Q29</f>
        <v>0.0797195834710951</v>
      </c>
      <c r="V29" s="60" t="s">
        <v>79</v>
      </c>
      <c r="W29" s="61" t="s">
        <v>81</v>
      </c>
    </row>
    <row r="30" spans="1:21" s="28" customFormat="1" ht="24.75" customHeight="1" thickBot="1">
      <c r="A30" s="117" t="s">
        <v>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24"/>
      <c r="O30" s="25"/>
      <c r="P30" s="25"/>
      <c r="Q30" s="26">
        <f>SUM(Q25:Q29)</f>
        <v>70000000</v>
      </c>
      <c r="R30" s="27">
        <f>SUM(R25:R29)</f>
        <v>26009222</v>
      </c>
      <c r="S30" s="34">
        <f t="shared" si="0"/>
        <v>0.3715603142857143</v>
      </c>
      <c r="T30" s="27">
        <f>SUM(T25:T29)</f>
        <v>3612392</v>
      </c>
      <c r="U30" s="34">
        <f>T30/R30</f>
        <v>0.13888889102488342</v>
      </c>
    </row>
    <row r="31" spans="2:19" s="28" customFormat="1" ht="30.75" customHeight="1" thickBot="1">
      <c r="B31" s="79" t="s">
        <v>37</v>
      </c>
      <c r="C31" s="80"/>
      <c r="D31" s="29">
        <v>0</v>
      </c>
      <c r="F31" s="30" t="s">
        <v>36</v>
      </c>
      <c r="G31" s="81">
        <v>43799</v>
      </c>
      <c r="H31" s="82"/>
      <c r="M31" s="37"/>
      <c r="N31" s="31">
        <f>AVERAGE(N25:N29)</f>
        <v>0.186</v>
      </c>
      <c r="O31" s="32"/>
      <c r="P31" s="31">
        <f>AVERAGE(P25:P29)</f>
        <v>0.19666666666666666</v>
      </c>
      <c r="Q31" s="115"/>
      <c r="R31" s="116"/>
      <c r="S31" s="33"/>
    </row>
    <row r="32" spans="18:19" ht="12.75">
      <c r="R32" s="9"/>
      <c r="S32" s="9"/>
    </row>
    <row r="33" spans="18:19" ht="12.75">
      <c r="R33" s="9"/>
      <c r="S33" s="9"/>
    </row>
    <row r="34" spans="1:22" s="11" customFormat="1" ht="21.75" customHeight="1">
      <c r="A34" s="1"/>
      <c r="B34" s="10"/>
      <c r="C34" s="72" t="s">
        <v>39</v>
      </c>
      <c r="D34" s="72"/>
      <c r="E34" s="72"/>
      <c r="F34" s="72"/>
      <c r="G34" s="72"/>
      <c r="H34" s="72"/>
      <c r="I34" s="72"/>
      <c r="J34" s="72"/>
      <c r="K34" s="72"/>
      <c r="L34" s="72"/>
      <c r="M34" s="69" t="s">
        <v>45</v>
      </c>
      <c r="N34" s="69"/>
      <c r="O34" s="69"/>
      <c r="P34" s="69"/>
      <c r="Q34" s="69"/>
      <c r="R34" s="69"/>
      <c r="S34" s="69"/>
      <c r="T34" s="69"/>
      <c r="U34" s="69"/>
      <c r="V34" s="70"/>
    </row>
    <row r="35" spans="1:22" s="11" customFormat="1" ht="29.25" customHeight="1">
      <c r="A35" s="65" t="s">
        <v>15</v>
      </c>
      <c r="B35" s="66"/>
      <c r="C35" s="72" t="s">
        <v>76</v>
      </c>
      <c r="D35" s="72"/>
      <c r="E35" s="72"/>
      <c r="F35" s="72"/>
      <c r="G35" s="72"/>
      <c r="H35" s="72"/>
      <c r="I35" s="72"/>
      <c r="J35" s="72"/>
      <c r="K35" s="72"/>
      <c r="L35" s="72"/>
      <c r="M35" s="69" t="s">
        <v>58</v>
      </c>
      <c r="N35" s="69"/>
      <c r="O35" s="69"/>
      <c r="P35" s="69"/>
      <c r="Q35" s="69"/>
      <c r="R35" s="69"/>
      <c r="S35" s="69"/>
      <c r="T35" s="69"/>
      <c r="U35" s="69"/>
      <c r="V35" s="70"/>
    </row>
    <row r="36" spans="1:22" ht="29.25" customHeight="1">
      <c r="A36" s="65" t="s">
        <v>16</v>
      </c>
      <c r="B36" s="66"/>
      <c r="C36" s="72" t="s">
        <v>77</v>
      </c>
      <c r="D36" s="72"/>
      <c r="E36" s="72"/>
      <c r="F36" s="72"/>
      <c r="G36" s="72"/>
      <c r="H36" s="72"/>
      <c r="I36" s="72"/>
      <c r="J36" s="72"/>
      <c r="K36" s="72"/>
      <c r="L36" s="72"/>
      <c r="M36" s="69" t="s">
        <v>59</v>
      </c>
      <c r="N36" s="69"/>
      <c r="O36" s="69"/>
      <c r="P36" s="69"/>
      <c r="Q36" s="69"/>
      <c r="R36" s="69"/>
      <c r="S36" s="69"/>
      <c r="T36" s="69"/>
      <c r="U36" s="69"/>
      <c r="V36" s="70"/>
    </row>
    <row r="37" spans="1:22" ht="29.25" customHeight="1">
      <c r="A37" s="65" t="s">
        <v>17</v>
      </c>
      <c r="B37" s="66"/>
      <c r="C37" s="71" t="s">
        <v>57</v>
      </c>
      <c r="D37" s="72"/>
      <c r="E37" s="72"/>
      <c r="F37" s="72"/>
      <c r="G37" s="72"/>
      <c r="H37" s="72"/>
      <c r="I37" s="72"/>
      <c r="J37" s="72"/>
      <c r="K37" s="72"/>
      <c r="L37" s="72"/>
      <c r="M37" s="68" t="str">
        <f>C37</f>
        <v>04/13/2020</v>
      </c>
      <c r="N37" s="69"/>
      <c r="O37" s="69"/>
      <c r="P37" s="69"/>
      <c r="Q37" s="69"/>
      <c r="R37" s="69"/>
      <c r="S37" s="69"/>
      <c r="T37" s="69"/>
      <c r="U37" s="69"/>
      <c r="V37" s="70"/>
    </row>
    <row r="50" ht="12.75">
      <c r="K50" s="35"/>
    </row>
  </sheetData>
  <sheetProtection/>
  <mergeCells count="77">
    <mergeCell ref="P25:P27"/>
    <mergeCell ref="P28:P29"/>
    <mergeCell ref="A28:A29"/>
    <mergeCell ref="J28:J29"/>
    <mergeCell ref="K28:L28"/>
    <mergeCell ref="K29:L29"/>
    <mergeCell ref="O25:O27"/>
    <mergeCell ref="O28:O29"/>
    <mergeCell ref="J25:J27"/>
    <mergeCell ref="K25:L25"/>
    <mergeCell ref="K27:L27"/>
    <mergeCell ref="H29:I29"/>
    <mergeCell ref="B28:F29"/>
    <mergeCell ref="A16:C18"/>
    <mergeCell ref="D16:G18"/>
    <mergeCell ref="D19:G21"/>
    <mergeCell ref="A19:C21"/>
    <mergeCell ref="H22:I24"/>
    <mergeCell ref="J22:J24"/>
    <mergeCell ref="D12:G13"/>
    <mergeCell ref="W22:W24"/>
    <mergeCell ref="U22:U24"/>
    <mergeCell ref="K11:L13"/>
    <mergeCell ref="Q11:R13"/>
    <mergeCell ref="M14:V14"/>
    <mergeCell ref="K22:L24"/>
    <mergeCell ref="M22:N22"/>
    <mergeCell ref="A11:C11"/>
    <mergeCell ref="Q31:R31"/>
    <mergeCell ref="A30:M30"/>
    <mergeCell ref="D15:G15"/>
    <mergeCell ref="D11:G11"/>
    <mergeCell ref="H28:I28"/>
    <mergeCell ref="N23:N24"/>
    <mergeCell ref="M23:M24"/>
    <mergeCell ref="A15:C15"/>
    <mergeCell ref="D14:G14"/>
    <mergeCell ref="S3:U3"/>
    <mergeCell ref="S4:U4"/>
    <mergeCell ref="O22:P22"/>
    <mergeCell ref="B25:F27"/>
    <mergeCell ref="H26:I26"/>
    <mergeCell ref="H27:I27"/>
    <mergeCell ref="D3:R4"/>
    <mergeCell ref="M11:P11"/>
    <mergeCell ref="A12:C14"/>
    <mergeCell ref="Q22:Q24"/>
    <mergeCell ref="M36:V36"/>
    <mergeCell ref="C34:L34"/>
    <mergeCell ref="A25:A27"/>
    <mergeCell ref="H25:I25"/>
    <mergeCell ref="S1:V1"/>
    <mergeCell ref="S2:V2"/>
    <mergeCell ref="A5:V5"/>
    <mergeCell ref="A1:C4"/>
    <mergeCell ref="D1:R2"/>
    <mergeCell ref="O23:O24"/>
    <mergeCell ref="M37:V37"/>
    <mergeCell ref="C37:L37"/>
    <mergeCell ref="A22:A24"/>
    <mergeCell ref="B22:F24"/>
    <mergeCell ref="G22:G24"/>
    <mergeCell ref="A37:B37"/>
    <mergeCell ref="A36:B36"/>
    <mergeCell ref="B31:C31"/>
    <mergeCell ref="G31:H31"/>
    <mergeCell ref="C36:L36"/>
    <mergeCell ref="P23:P24"/>
    <mergeCell ref="V22:V24"/>
    <mergeCell ref="R22:R24"/>
    <mergeCell ref="A35:B35"/>
    <mergeCell ref="S22:S24"/>
    <mergeCell ref="T22:T24"/>
    <mergeCell ref="M35:V35"/>
    <mergeCell ref="C35:L35"/>
    <mergeCell ref="M34:V34"/>
    <mergeCell ref="K26:L26"/>
  </mergeCells>
  <hyperlinks>
    <hyperlink ref="W28" r:id="rId1" display="\\Siat1\140-34 siat\Año_2020\Adriana_Roberto_Ochoa\2. Marzo\Soportes\1. Control de calidad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TATIANA</cp:lastModifiedBy>
  <cp:lastPrinted>2017-09-19T13:50:20Z</cp:lastPrinted>
  <dcterms:created xsi:type="dcterms:W3CDTF">2009-04-01T16:45:05Z</dcterms:created>
  <dcterms:modified xsi:type="dcterms:W3CDTF">2020-05-08T03:23:52Z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