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P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<sst xmlns="http://schemas.openxmlformats.org/spreadsheetml/2006/main" count="124" uniqueCount="91">
  <si>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</si>
  <si>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</si>
  <si>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</si>
  <si>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</si>
  <si>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</si>
  <si>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</si>
  <si>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</si>
  <si>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</si>
  <si>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</si>
  <si>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</si>
  <si>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</si>
  <si>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</si>
  <si>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</si>
  <si>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</si>
  <si>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</si>
  <si>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</si>
  <si>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</si>
  <si>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</si>
  <si>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</si>
  <si>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</si>
  <si>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</si>
  <si>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</si>
  <si>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</si>
  <si>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</si>
  <si>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</si>
  <si>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</si>
  <si>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</si>
  <si>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</si>
  <si>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</si>
  <si>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</si>
  <si>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</si>
  <si>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</si>
  <si>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</si>
  <si>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</si>
  <si>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</si>
  <si>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(9):</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</si>
  <si>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</si>
  <si>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</si>
  <si>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</si>
  <si>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</si>
  <si>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</si>
  <si>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</si>
  <si>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</si>
  <si>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</si>
  <si>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</si>
  <si>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</si>
  <si>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</si>
  <si>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</si>
  <si>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</si>
  <si>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</si>
  <si>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</si>
  <si>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</si>
  <si>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N.</t>
  </si>
  <si>
    <t>METAS AÑO 2019 POA</t>
  </si>
  <si>
    <t>METAS AÑO 2019 P.A.</t>
  </si>
  <si>
    <t>GESTIÓN AMBIENTAL DEL TERRITORIO</t>
  </si>
  <si>
    <t xml:space="preserve">Planeación y ordenamiento del territorio. </t>
  </si>
  <si>
    <t>Instrumentos de planeación ambiental</t>
  </si>
  <si>
    <t>Asistencia Técnico - jurídica y Seguimiento en Ordenamiento Territorial, a los municipios de la jurisdicción</t>
  </si>
  <si>
    <r>
      <t xml:space="preserve">AÑO: </t>
    </r>
    <r>
      <rPr>
        <b/>
        <u val="single"/>
        <sz val="16"/>
        <rFont val="Arial"/>
        <family val="2"/>
      </rPr>
      <t>2019</t>
    </r>
  </si>
  <si>
    <t>AVANCE METAS POA 2019</t>
  </si>
  <si>
    <t>AVANCE METAS PA 2019</t>
  </si>
  <si>
    <t>Asesorar o asistir a los municipios en la incorporación de los determinantes ambientales para la revisión y ajuste de los POT adoptados</t>
  </si>
  <si>
    <t>Asistir a los municipios en la incorporación de los determinantes ambientales para la revisión y ajuste de los POT adoptados</t>
  </si>
  <si>
    <t>Atender las solicitudes de asistencia técnica realizadas por parte de los municipios de la juridicción en temas y procesos de ordenamiento territorial</t>
  </si>
  <si>
    <t>No de municipios asesorados/No de municipios programados</t>
  </si>
  <si>
    <t>No de municipios con seguimiento/No. De municipios programados</t>
  </si>
  <si>
    <t>Porcentaje de licencias de parcelación otorgadas por los municipios en suelo rural y rural suburbano con seguimiento</t>
  </si>
  <si>
    <t>(No.  de solicitudes atendidas/No de solicitudes recibidas)*100</t>
  </si>
  <si>
    <t>Atender las solicitudes de trámite de concertación de asuntos ambientales en los proyectos de revisión a los POT, presentadas por los municipios de la jurisdicción</t>
  </si>
  <si>
    <t>Porcentaje de solicitudes de trámite de concertación de asuntos ambientales atendidas</t>
  </si>
  <si>
    <t>N.A.</t>
  </si>
  <si>
    <t>Seguimiento de licencias de construcción y parcelación otorgadas por los municipios en suelo rural y rural suburbano y que fueron reportadas a la Corporación</t>
  </si>
  <si>
    <t>LUIS FRANCISCO BECERRA A. / CLAUDIA CATALINA RODRÍGUEZ L.</t>
  </si>
  <si>
    <t>Profesionales Especializados</t>
  </si>
  <si>
    <t>LUZ DEYANIRA GONZÁLEZ CASTILLO</t>
  </si>
  <si>
    <t>Subdirectora de Planeación y Sistemas de Información</t>
  </si>
  <si>
    <t>Serie documental 140-48 de cada uno de los municipios</t>
  </si>
  <si>
    <t>Seguimiento a los asuntos ambientales de los POT de los municipios priorizados con Revisión y Ajuste</t>
  </si>
  <si>
    <t>Acta de reunión 04-02-2019</t>
  </si>
  <si>
    <t xml:space="preserve">Priorización de municipios y temática para realizar seguimiento a los Asuntos Ambientales. La actividad queda programada para realizar en el segundo semestre del año </t>
  </si>
  <si>
    <t>MARZO</t>
  </si>
  <si>
    <t>\\Serverad\planificacion ambiental\140 - 48 PLANES DE ORDENAMIENTO TERRITORIAL  POT\Verificación Licencias Urbanisticas\2019
140-48 SOG 68
140-48 FIR 24</t>
  </si>
  <si>
    <t>Ponderación ALMERA</t>
  </si>
  <si>
    <t>X</t>
  </si>
  <si>
    <r>
      <t xml:space="preserve">Mesas de trabajo con los municipios de Arcabuco, Beteitiva, Busbanzá, Chiquiza, Chitaraque, Chivatá (2), Covarachía, El Cocuy, Floresta, Miraflores (3), Moniquirá, Motavita (3), Muzo, Otanche (2), Pauna, Sáchica, San José de Pare (3), Siachoque, Socha, Socotá (2), Sogamoso, Soracá (3), Togüi (2), Tópaga (2), Tunja (7), Tununguá, Tuta, Villa de Leyva (3), Zetaquira,   
Visitas técnicas a los municipios de Iza, Chitaraque, Tunja UPTC, San Eduardo (3), Tibasosa, Beteitiva, Villa de Leyva, Soracá, Santana, San José de Pare (2), Moniquirá 
Participación CMGRD (Gestión de riesgo en el ordenamiento) de los municipios de Moniquirá, Siachoque y San José de Pare 
Análisis de las modificaciones al PMD de Aquitania en dos mesas de trabajo y emisión de concepto técnico
Participación en Cabildo Abierdo realizado en el proceso de adopción de la revisión y ajuste del EOT del municipio de Santa Sofía.
Particiáción en sesión del Concejo municipal de Arcabuco, Socotá, Tibasosa. 
</t>
    </r>
    <r>
      <rPr>
        <b/>
        <u val="single"/>
        <sz val="10"/>
        <rFont val="Arial"/>
        <family val="2"/>
      </rPr>
      <t>Nota:</t>
    </r>
    <r>
      <rPr>
        <sz val="10"/>
        <rFont val="Arial"/>
        <family val="2"/>
      </rPr>
      <t xml:space="preserve"> Aunque se atendió el 100% de las solicitudes de asistencia técnica, se reporta un 50%, debido a que la meta durante el año es acumulativa.</t>
    </r>
  </si>
  <si>
    <r>
      <t xml:space="preserve">Concertación con el municipio de Siachoque de Asuntos Ambientales del proyecto de revisión y ajuste del Esquema de Ordenamiento Territorial de Siachoque (28-06-2019)
Los municipios de Tibasosa y Otanche, radicaron documentos para iniciar proceso de concertación de Asuntos Ambientales de revisión y ajuste de sus Esquemas de Ordenamiento Territorial, sin embargo, una vez verificados los documentos se evidenció que no incorporaron en su totalidad las Determinantes Ambientales y la Gestión de riesgo, razón por lo que una vez expuesta la situación ante el municipio en reunión, estos retiraron los documentos. 
Los municipios de Socotá y Toca, radicaron documentos para iniciar proceso de concertación de Asuntos Ambientales de modificación excepcional de norma urbanística de sus Esquemas de Ordenamiento Territorial, sin embargo, una vez verificados los documentos se evidenció que el primero no incorporó en su totalidad las Determinantes Ambientales y la Gestión de riesgo, razón por lo que una vez expuesta la situación ante el municipio en reunión, este retiró los documentos. En cuando al municipio de Toca, los documentos fueron devueltos por no contener los mínimos solicitados en el Decreto 4002 de 2004. 
</t>
    </r>
    <r>
      <rPr>
        <b/>
        <u val="single"/>
        <sz val="10"/>
        <rFont val="Arial"/>
        <family val="2"/>
      </rPr>
      <t>Nota:</t>
    </r>
    <r>
      <rPr>
        <sz val="10"/>
        <rFont val="Arial"/>
        <family val="2"/>
      </rPr>
      <t xml:space="preserve"> Se reporta un 50%, debido a que la meta durante el año es acumulativa.</t>
    </r>
  </si>
  <si>
    <t xml:space="preserve">140-48 BEL 3
140-48 COR 17
140-48 MOT 39
140-48 OIC 42
140-48 OTA 43
140-48 PAU 47
140-48 PAZ 48
140-48 SAC 53
140-48 SAM 54
140-48 SAN JO 56
140-48 SOCO 67
140-48 SOG 68
140-48 SUT 73
140-48 TIB 75
140-48 TOT 81
</t>
  </si>
  <si>
    <t xml:space="preserve">Priorización de 10 municipios para prestación de asistencia técnica (Belén, Corrales, Pauna, Samacá, Sogamoso, Tota, Paz de Río, Sáchica, Socotá y San José Pare) y definición de ponderación de actividades a realizar: Mesa inicial de trabajo (30%), 2 Comunicaciones orientadoras (20%), Mesa de trabajo (30%), Visita técnica (20%).
Realización Mesas iniciales de Trabajo con los municipios priorizados para Asesoría técnico jurídica en Seguimiento y Evaluación (25-02-2019) y Revisión y Ajuste de POT (26-02-2019)
Envío comunicaciones orientadoras sobre Vivienda Campestre (RAD. 02435-28-02-2019) 
Adicionalmente, se priorizaron 9 municipios que han tenido inconvenientes en la revisión y ajuste del sus Planes de Ordenamiento Territorial, para prestación de asistencia técnica, de los cuales con 7, se han realizado mesas y/o reuniones de trabajo y visitas técnicas (Motavita, Otanche, Sutamarchán, Tibasosa y Oicatá)
</t>
  </si>
  <si>
    <r>
      <t xml:space="preserve">Seguimiento a 199 licencias de construcción y parcelación en suelo rural y rural suburbano, las cuales fueron reportadas por los municipios de Cerinza, Chivata, Cómbita, Cóper, Cucaita, Duitama, El Espino, Firavitoba, Floresta, Iza, Moniquirá, Motavita, Nobsa, Oicatá, Panqueba, Pauna, Pesca, Rondón, Sáchica, Sámaca, San José de Pare, San Pablo de Borbur, Santa Rosa de Viterbo, Soata, Sogamoso, Sotaquira, Tibasosa, Tinjacá, Tipacoque, Toguí, Tuta y Vila de Leyva
Mesa de trabajo con municipios priorizados (15-02-2019)
Visita de seguimiento a Licencias de construcción otrogadas en suelo rural y rural suburbano en los municipios de Sogamoso y Firavitoba (13-03-2019)
</t>
    </r>
    <r>
      <rPr>
        <b/>
        <u val="single"/>
        <sz val="10"/>
        <rFont val="Arial"/>
        <family val="2"/>
      </rPr>
      <t>Nota:</t>
    </r>
    <r>
      <rPr>
        <sz val="10"/>
        <rFont val="Arial"/>
        <family val="2"/>
      </rPr>
      <t xml:space="preserve"> Aunque se realizó seguimiento al 100% de las licencias de construcción y parcelación allegadas por los municipios, se reporta un 50%, debido a que la meta durante el año es acumulativa.</t>
    </r>
  </si>
  <si>
    <t xml:space="preserve">140-48 SIA 64
140-48 TIB 75
140-48 OTA 43
140-48 SOCO 67
140-48 TOC 78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</si>
</sst>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
    <numFmt numFmtId="184" formatCode="0.0000%"/>
    <numFmt numFmtId="185" formatCode="0.00000%"/>
    <numFmt numFmtId="186" formatCode="0.000%"/>
    <numFmt numFmtId="187" formatCode="0.0%"/>
    <numFmt numFmtId="188" formatCode="0.000000%"/>
    <numFmt numFmtId="189" formatCode="0.0000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b/>
      <u val="single"/>
      <sz val="16"/>
      <name val="Arial"/>
      <family val="2"/>
    </font>
    <font>
      <b/>
      <u val="single"/>
      <sz val="10"/>
      <name val="Arial"/>
      <family val="2"/>
    </font>
    <font>
      <u val="single"/>
      <sz val="10"/>
      <color indexed="12"/>
      <name val="Arial"/>
      <family val="2"/>
    </font>
    <font>
      <u val="single"/>
      <sz val="10"/>
      <color indexed="20"/>
      <name val="Arial"/>
      <family val="2"/>
    </font>
    <font>
      <b/>
      <sz val="10"/>
      <color indexed="8"/>
      <name val="Arial"/>
      <family val="2"/>
    </font>
    <font>
      <u val="single"/>
      <sz val="10"/>
      <color theme="10"/>
      <name val="Arial"/>
      <family val="2"/>
    </font>
    <font>
      <u val="single"/>
      <sz val="10"/>
      <color theme="11"/>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style="thin"/>
      <right style="medium"/>
      <top/>
      <bottom style="medium"/>
    </border>
    <border>
      <left style="thin"/>
      <right style="medium"/>
      <top style="thin"/>
      <bottom style="thin"/>
    </border>
    <border>
      <left style="thin"/>
      <right style="thin"/>
      <top style="thin"/>
      <bottom style="medium"/>
    </border>
    <border>
      <left style="thin"/>
      <right style="thin"/>
      <top/>
      <bottom style="thin"/>
    </border>
    <border>
      <left style="thin"/>
      <right style="medium"/>
      <top>
        <color indexed="63"/>
      </top>
      <bottom style="thin"/>
    </border>
    <border>
      <left style="thin"/>
      <right style="medium"/>
      <top style="medium"/>
      <bottom style="medium"/>
    </border>
    <border>
      <left style="thin"/>
      <right style="medium"/>
      <top style="thin"/>
      <bottom style="medium"/>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5">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0" fillId="0" borderId="10" xfId="51" applyNumberFormat="1" applyFont="1" applyBorder="1" applyAlignment="1" applyProtection="1">
      <alignment horizontal="justify" vertical="top" wrapText="1"/>
      <protection locked="0"/>
    </xf>
    <xf numFmtId="0" fontId="0" fillId="0" borderId="10" xfId="51" applyNumberFormat="1" applyFont="1" applyBorder="1" applyAlignment="1" applyProtection="1">
      <alignment horizontal="justify" vertical="top" wrapText="1"/>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9" fillId="16" borderId="11" xfId="0" applyFont="1" applyFill="1" applyBorder="1" applyAlignment="1" applyProtection="1">
      <alignment horizontal="center" vertical="center"/>
      <protection/>
    </xf>
    <xf numFmtId="0" fontId="19" fillId="16" borderId="12" xfId="0" applyFont="1" applyFill="1" applyBorder="1" applyAlignment="1" applyProtection="1">
      <alignment horizontal="center" vertical="center"/>
      <protection/>
    </xf>
    <xf numFmtId="181" fontId="19" fillId="0" borderId="13" xfId="0" applyNumberFormat="1" applyFont="1" applyFill="1" applyBorder="1" applyAlignment="1" applyProtection="1">
      <alignment horizontal="left" vertical="center"/>
      <protection/>
    </xf>
    <xf numFmtId="181" fontId="19" fillId="0" borderId="14" xfId="52"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6"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7" xfId="52"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8" xfId="0" applyNumberFormat="1" applyFont="1" applyFill="1" applyBorder="1" applyAlignment="1" applyProtection="1">
      <alignment horizontal="left" vertical="center"/>
      <protection/>
    </xf>
    <xf numFmtId="0" fontId="19" fillId="0" borderId="19" xfId="0" applyFont="1" applyFill="1" applyBorder="1" applyAlignment="1" applyProtection="1">
      <alignment horizontal="left" vertical="center"/>
      <protection/>
    </xf>
    <xf numFmtId="0" fontId="19" fillId="0" borderId="20" xfId="0" applyFont="1" applyFill="1" applyBorder="1" applyAlignment="1" applyProtection="1">
      <alignment horizontal="justify" vertical="center"/>
      <protection/>
    </xf>
    <xf numFmtId="3" fontId="0" fillId="0" borderId="21"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22" xfId="0" applyFont="1" applyFill="1" applyBorder="1" applyAlignment="1" applyProtection="1">
      <alignment horizontal="center" vertical="center"/>
      <protection/>
    </xf>
    <xf numFmtId="0" fontId="0" fillId="0" borderId="10" xfId="0" applyFont="1" applyBorder="1" applyAlignment="1" applyProtection="1">
      <alignment horizontal="justify" vertical="center" wrapText="1"/>
      <protection/>
    </xf>
    <xf numFmtId="9" fontId="0" fillId="0" borderId="10" xfId="57" applyFont="1" applyBorder="1" applyAlignment="1">
      <alignment horizontal="center" vertical="center" wrapText="1"/>
    </xf>
    <xf numFmtId="9" fontId="0" fillId="0" borderId="10" xfId="57" applyFont="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locked="0"/>
    </xf>
    <xf numFmtId="181" fontId="0" fillId="0" borderId="10" xfId="0" applyNumberFormat="1" applyFont="1" applyBorder="1" applyAlignment="1" applyProtection="1">
      <alignment vertical="center"/>
      <protection locked="0"/>
    </xf>
    <xf numFmtId="181" fontId="0" fillId="0" borderId="10" xfId="0" applyNumberFormat="1"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3" fontId="19" fillId="0" borderId="23" xfId="0" applyNumberFormat="1" applyFont="1" applyFill="1" applyBorder="1" applyAlignment="1" applyProtection="1">
      <alignment horizontal="right" vertical="center"/>
      <protection/>
    </xf>
    <xf numFmtId="183" fontId="0" fillId="0" borderId="10" xfId="57" applyNumberFormat="1" applyFont="1" applyBorder="1" applyAlignment="1" applyProtection="1">
      <alignment horizontal="center" vertical="center" wrapText="1"/>
      <protection locked="0"/>
    </xf>
    <xf numFmtId="183" fontId="0" fillId="0" borderId="10" xfId="51" applyNumberFormat="1" applyFont="1" applyBorder="1" applyAlignment="1" applyProtection="1">
      <alignment horizontal="center" vertical="center" wrapText="1"/>
      <protection locked="0"/>
    </xf>
    <xf numFmtId="0" fontId="0" fillId="0" borderId="10" xfId="51" applyNumberFormat="1" applyFont="1" applyBorder="1" applyAlignment="1" applyProtection="1">
      <alignment horizontal="justify" vertical="center" wrapText="1"/>
      <protection locked="0"/>
    </xf>
    <xf numFmtId="9" fontId="0" fillId="0" borderId="10" xfId="57" applyFont="1" applyBorder="1" applyAlignment="1" applyProtection="1">
      <alignment horizontal="center" vertical="center" wrapText="1"/>
      <protection/>
    </xf>
    <xf numFmtId="181" fontId="0" fillId="0" borderId="10" xfId="52" applyNumberFormat="1" applyFont="1" applyFill="1" applyBorder="1" applyAlignment="1" applyProtection="1">
      <alignment horizontal="center" vertical="center" wrapText="1"/>
      <protection locked="0"/>
    </xf>
    <xf numFmtId="9" fontId="0" fillId="0" borderId="10" xfId="51" applyNumberFormat="1" applyFont="1" applyBorder="1" applyAlignment="1" applyProtection="1">
      <alignment horizontal="center" vertical="center" wrapText="1"/>
      <protection locked="0"/>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187" fontId="0" fillId="0" borderId="24" xfId="57" applyNumberFormat="1" applyFont="1" applyBorder="1" applyAlignment="1" applyProtection="1">
      <alignment horizontal="center" vertical="center" wrapText="1"/>
      <protection/>
    </xf>
    <xf numFmtId="187" fontId="0" fillId="0" borderId="10" xfId="57" applyNumberFormat="1" applyFont="1" applyBorder="1" applyAlignment="1" applyProtection="1">
      <alignment horizontal="center" vertical="center" wrapText="1"/>
      <protection/>
    </xf>
    <xf numFmtId="10" fontId="0" fillId="0" borderId="16" xfId="51" applyNumberFormat="1" applyFont="1" applyFill="1" applyBorder="1" applyAlignment="1" applyProtection="1">
      <alignment horizontal="center" vertical="center"/>
      <protection/>
    </xf>
    <xf numFmtId="0" fontId="0" fillId="24" borderId="25"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27" fillId="0" borderId="25" xfId="0" applyFont="1" applyFill="1" applyBorder="1" applyAlignment="1" applyProtection="1">
      <alignment horizontal="center" vertical="center"/>
      <protection locked="0"/>
    </xf>
    <xf numFmtId="0" fontId="27" fillId="0" borderId="26"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3" fontId="0" fillId="0" borderId="25" xfId="0" applyNumberFormat="1" applyFont="1" applyFill="1" applyBorder="1" applyAlignment="1" applyProtection="1">
      <alignment horizontal="justify" vertical="center" wrapText="1"/>
      <protection/>
    </xf>
    <xf numFmtId="3" fontId="0" fillId="0" borderId="15" xfId="0" applyNumberFormat="1" applyFont="1" applyFill="1" applyBorder="1" applyAlignment="1" applyProtection="1">
      <alignment horizontal="justify" vertical="center" wrapText="1"/>
      <protection/>
    </xf>
    <xf numFmtId="0" fontId="19" fillId="0" borderId="2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23" fillId="0" borderId="10" xfId="51" applyNumberFormat="1" applyFont="1" applyBorder="1" applyAlignment="1" applyProtection="1">
      <alignment horizontal="center" vertical="center" wrapText="1"/>
      <protection locked="0"/>
    </xf>
    <xf numFmtId="49" fontId="36" fillId="0" borderId="10" xfId="51" applyNumberFormat="1"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49" fontId="23" fillId="0" borderId="27" xfId="51" applyNumberFormat="1" applyFont="1" applyBorder="1" applyAlignment="1" applyProtection="1">
      <alignment horizontal="center" vertical="center" wrapText="1"/>
      <protection locked="0"/>
    </xf>
    <xf numFmtId="49" fontId="19" fillId="0" borderId="27" xfId="51" applyNumberFormat="1" applyFont="1" applyBorder="1" applyAlignment="1" applyProtection="1">
      <alignment horizontal="center" vertical="center" wrapText="1"/>
      <protection locked="0"/>
    </xf>
    <xf numFmtId="49" fontId="0" fillId="0" borderId="10" xfId="51" applyNumberFormat="1" applyFont="1" applyFill="1" applyBorder="1" applyAlignment="1" applyProtection="1">
      <alignment horizontal="center" vertical="center"/>
      <protection locked="0"/>
    </xf>
    <xf numFmtId="9" fontId="0" fillId="0" borderId="24" xfId="57" applyNumberFormat="1" applyFont="1" applyFill="1" applyBorder="1" applyAlignment="1" applyProtection="1">
      <alignment horizontal="center" vertical="center" wrapText="1"/>
      <protection locked="0"/>
    </xf>
    <xf numFmtId="9" fontId="0" fillId="0" borderId="27" xfId="57" applyNumberFormat="1" applyFont="1" applyFill="1" applyBorder="1" applyAlignment="1" applyProtection="1">
      <alignment horizontal="center" vertical="center" wrapText="1"/>
      <protection locked="0"/>
    </xf>
    <xf numFmtId="9" fontId="0" fillId="0" borderId="20" xfId="57" applyNumberFormat="1" applyFont="1" applyFill="1" applyBorder="1" applyAlignment="1" applyProtection="1">
      <alignment horizontal="center" vertical="center" wrapText="1"/>
      <protection locked="0"/>
    </xf>
    <xf numFmtId="9" fontId="0" fillId="0" borderId="24" xfId="57" applyNumberFormat="1" applyFont="1" applyBorder="1" applyAlignment="1" applyProtection="1">
      <alignment horizontal="center" vertical="center" wrapText="1"/>
      <protection/>
    </xf>
    <xf numFmtId="9" fontId="0" fillId="0" borderId="27" xfId="57" applyNumberFormat="1" applyFont="1" applyBorder="1" applyAlignment="1" applyProtection="1">
      <alignment horizontal="center" vertical="center" wrapText="1"/>
      <protection/>
    </xf>
    <xf numFmtId="9" fontId="0" fillId="0" borderId="20" xfId="57" applyNumberFormat="1" applyFont="1" applyBorder="1" applyAlignment="1" applyProtection="1">
      <alignment horizontal="center" vertical="center" wrapText="1"/>
      <protection/>
    </xf>
    <xf numFmtId="9" fontId="0" fillId="0" borderId="25" xfId="57" applyFont="1" applyBorder="1" applyAlignment="1">
      <alignment horizontal="center" vertical="center" wrapText="1"/>
    </xf>
    <xf numFmtId="9" fontId="0" fillId="0" borderId="15" xfId="57" applyFont="1" applyBorder="1" applyAlignment="1">
      <alignment horizontal="center" vertical="center" wrapText="1"/>
    </xf>
    <xf numFmtId="0" fontId="19" fillId="0" borderId="20"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2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36" fillId="0" borderId="20" xfId="0" applyFont="1" applyBorder="1" applyAlignment="1" applyProtection="1">
      <alignment horizontal="center" vertical="center" wrapText="1"/>
      <protection/>
    </xf>
    <xf numFmtId="0" fontId="36" fillId="0" borderId="10" xfId="0" applyFont="1" applyBorder="1" applyAlignment="1" applyProtection="1">
      <alignment horizontal="center" vertical="center" wrapText="1"/>
      <protection/>
    </xf>
    <xf numFmtId="0" fontId="19" fillId="0" borderId="28"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0" fillId="0" borderId="25" xfId="0" applyFont="1" applyBorder="1" applyAlignment="1" applyProtection="1">
      <alignment horizontal="justify" vertical="center" wrapText="1"/>
      <protection/>
    </xf>
    <xf numFmtId="0" fontId="0" fillId="0" borderId="26" xfId="0" applyFont="1" applyBorder="1" applyAlignment="1" applyProtection="1">
      <alignment horizontal="justify" vertical="center" wrapText="1"/>
      <protection/>
    </xf>
    <xf numFmtId="0" fontId="0" fillId="0" borderId="24"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27" fillId="0" borderId="25" xfId="0" applyFont="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0" fillId="0" borderId="25" xfId="0" applyBorder="1" applyAlignment="1" applyProtection="1">
      <alignment horizontal="left" vertical="center"/>
      <protection/>
    </xf>
    <xf numFmtId="0" fontId="0" fillId="0" borderId="15"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14" fontId="21" fillId="0" borderId="26" xfId="0" applyNumberFormat="1"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5" borderId="10" xfId="0" applyFont="1" applyFill="1" applyBorder="1" applyAlignment="1" applyProtection="1">
      <alignment horizontal="center" vertical="center"/>
      <protection locked="0"/>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19" fillId="0" borderId="3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9" xfId="0" applyFont="1" applyFill="1" applyBorder="1" applyAlignment="1" applyProtection="1">
      <alignment horizontal="left" vertical="center" wrapText="1"/>
      <protection/>
    </xf>
    <xf numFmtId="9" fontId="0" fillId="0" borderId="25" xfId="0" applyNumberFormat="1" applyFont="1" applyBorder="1" applyAlignment="1" applyProtection="1">
      <alignment horizontal="center" vertical="center" wrapText="1"/>
      <protection/>
    </xf>
    <xf numFmtId="9" fontId="0" fillId="0" borderId="15" xfId="0" applyNumberFormat="1" applyFont="1" applyBorder="1" applyAlignment="1" applyProtection="1">
      <alignment horizontal="center" vertical="center" wrapText="1"/>
      <protection/>
    </xf>
    <xf numFmtId="0" fontId="0" fillId="0" borderId="14" xfId="0" applyFont="1" applyFill="1" applyBorder="1" applyAlignment="1" applyProtection="1">
      <alignment horizontal="justify" vertical="center" wrapText="1"/>
      <protection/>
    </xf>
    <xf numFmtId="49" fontId="20" fillId="0" borderId="0" xfId="51"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9" fontId="0" fillId="0" borderId="24" xfId="57" applyFont="1" applyBorder="1" applyAlignment="1" applyProtection="1">
      <alignment horizontal="center" vertical="center" wrapText="1"/>
      <protection/>
    </xf>
    <xf numFmtId="9" fontId="0" fillId="0" borderId="27" xfId="57" applyFont="1" applyBorder="1" applyAlignment="1" applyProtection="1">
      <alignment horizontal="center" vertical="center" wrapText="1"/>
      <protection/>
    </xf>
    <xf numFmtId="9" fontId="0" fillId="0" borderId="20" xfId="57"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1" fontId="19" fillId="0" borderId="39" xfId="51" applyNumberFormat="1" applyFont="1" applyBorder="1" applyAlignment="1" applyProtection="1">
      <alignment horizontal="right" vertical="center"/>
      <protection/>
    </xf>
    <xf numFmtId="1" fontId="19" fillId="0" borderId="40" xfId="51"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49" fontId="19" fillId="0" borderId="24" xfId="51" applyNumberFormat="1" applyFont="1" applyFill="1" applyBorder="1" applyAlignment="1" applyProtection="1">
      <alignment horizontal="center" vertical="center"/>
      <protection locked="0"/>
    </xf>
    <xf numFmtId="49" fontId="19" fillId="0" borderId="27" xfId="51" applyNumberFormat="1" applyFont="1" applyFill="1" applyBorder="1" applyAlignment="1" applyProtection="1">
      <alignment horizontal="center" vertical="center"/>
      <protection locked="0"/>
    </xf>
    <xf numFmtId="49" fontId="19" fillId="0" borderId="20" xfId="51"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justify" vertical="center" wrapText="1"/>
      <protection/>
    </xf>
    <xf numFmtId="1" fontId="0" fillId="0" borderId="19" xfId="0" applyNumberFormat="1" applyFont="1" applyFill="1" applyBorder="1" applyAlignment="1" applyProtection="1">
      <alignment horizontal="justify"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rverad\planificacion%20ambiental\140%20-%2048%20PLANES%20DE%20ORDENAMIENTO%20TERRITORIAL%20%20POT\Verificaci&#243;n%20Licencias%20Urbanisticas\2019&#xA;&#xA;140-48%20SOG%2068&#xA;140-48%20FIR%2024"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X51"/>
  <sheetViews>
    <sheetView showGridLines="0" tabSelected="1" zoomScale="80" zoomScaleNormal="80" zoomScalePageLayoutView="0" workbookViewId="0" topLeftCell="A13">
      <selection activeCell="G25" sqref="G2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10" customWidth="1"/>
    <col min="8" max="8" width="25.140625" style="1" customWidth="1"/>
    <col min="9" max="9" width="21.57421875" style="1" customWidth="1"/>
    <col min="10" max="10" width="28.28125" style="1" customWidth="1"/>
    <col min="11" max="11" width="15.7109375" style="1" customWidth="1"/>
    <col min="12" max="12" width="16.57421875" style="1" customWidth="1"/>
    <col min="13" max="14" width="19.00390625" style="11" customWidth="1"/>
    <col min="15" max="15" width="24.140625" style="11" hidden="1" customWidth="1"/>
    <col min="16" max="17" width="19.00390625" style="11" customWidth="1"/>
    <col min="18" max="18" width="20.7109375" style="11" customWidth="1"/>
    <col min="19" max="19" width="20.8515625" style="1" customWidth="1"/>
    <col min="20" max="20" width="20.28125" style="1" customWidth="1"/>
    <col min="21" max="21" width="18.57421875" style="1" customWidth="1"/>
    <col min="22" max="22" width="20.8515625" style="1" customWidth="1"/>
    <col min="23" max="23" width="77.00390625" style="1" customWidth="1"/>
    <col min="24" max="24" width="51.140625" style="1" customWidth="1"/>
    <col min="25" max="16384" width="11.421875" style="1" customWidth="1"/>
  </cols>
  <sheetData>
    <row r="1" spans="1:23" ht="30.75" customHeight="1">
      <c r="A1" s="127"/>
      <c r="B1" s="127"/>
      <c r="C1" s="127"/>
      <c r="D1" s="128" t="s">
        <v>19</v>
      </c>
      <c r="E1" s="128"/>
      <c r="F1" s="128"/>
      <c r="G1" s="128"/>
      <c r="H1" s="128"/>
      <c r="I1" s="128"/>
      <c r="J1" s="128"/>
      <c r="K1" s="128"/>
      <c r="L1" s="128"/>
      <c r="M1" s="128"/>
      <c r="N1" s="128"/>
      <c r="O1" s="128"/>
      <c r="P1" s="128"/>
      <c r="Q1" s="128"/>
      <c r="R1" s="128"/>
      <c r="S1" s="128"/>
      <c r="T1" s="124" t="s">
        <v>43</v>
      </c>
      <c r="U1" s="124"/>
      <c r="V1" s="124"/>
      <c r="W1" s="124"/>
    </row>
    <row r="2" spans="1:23" ht="27.75" customHeight="1">
      <c r="A2" s="127"/>
      <c r="B2" s="127"/>
      <c r="C2" s="127"/>
      <c r="D2" s="128"/>
      <c r="E2" s="128"/>
      <c r="F2" s="128"/>
      <c r="G2" s="128"/>
      <c r="H2" s="128"/>
      <c r="I2" s="128"/>
      <c r="J2" s="128"/>
      <c r="K2" s="128"/>
      <c r="L2" s="128"/>
      <c r="M2" s="128"/>
      <c r="N2" s="128"/>
      <c r="O2" s="128"/>
      <c r="P2" s="128"/>
      <c r="Q2" s="128"/>
      <c r="R2" s="128"/>
      <c r="S2" s="128"/>
      <c r="T2" s="125" t="s">
        <v>20</v>
      </c>
      <c r="U2" s="125"/>
      <c r="V2" s="125"/>
      <c r="W2" s="125"/>
    </row>
    <row r="3" spans="1:23" ht="19.5" customHeight="1">
      <c r="A3" s="127"/>
      <c r="B3" s="127"/>
      <c r="C3" s="127"/>
      <c r="D3" s="128" t="s">
        <v>21</v>
      </c>
      <c r="E3" s="128"/>
      <c r="F3" s="128"/>
      <c r="G3" s="128"/>
      <c r="H3" s="128"/>
      <c r="I3" s="128"/>
      <c r="J3" s="128"/>
      <c r="K3" s="128"/>
      <c r="L3" s="128"/>
      <c r="M3" s="128"/>
      <c r="N3" s="128"/>
      <c r="O3" s="128"/>
      <c r="P3" s="128"/>
      <c r="Q3" s="128"/>
      <c r="R3" s="128"/>
      <c r="S3" s="128"/>
      <c r="T3" s="73" t="s">
        <v>22</v>
      </c>
      <c r="U3" s="74"/>
      <c r="V3" s="75"/>
      <c r="W3" s="42" t="s">
        <v>23</v>
      </c>
    </row>
    <row r="4" spans="1:23" ht="19.5" customHeight="1">
      <c r="A4" s="127"/>
      <c r="B4" s="127"/>
      <c r="C4" s="127"/>
      <c r="D4" s="128"/>
      <c r="E4" s="128"/>
      <c r="F4" s="128"/>
      <c r="G4" s="128"/>
      <c r="H4" s="128"/>
      <c r="I4" s="128"/>
      <c r="J4" s="128"/>
      <c r="K4" s="128"/>
      <c r="L4" s="128"/>
      <c r="M4" s="128"/>
      <c r="N4" s="128"/>
      <c r="O4" s="128"/>
      <c r="P4" s="128"/>
      <c r="Q4" s="128"/>
      <c r="R4" s="128"/>
      <c r="S4" s="128"/>
      <c r="T4" s="73" t="s">
        <v>50</v>
      </c>
      <c r="U4" s="74"/>
      <c r="V4" s="75"/>
      <c r="W4" s="43">
        <v>42999</v>
      </c>
    </row>
    <row r="5" spans="1:23" ht="31.5" customHeight="1">
      <c r="A5" s="126" t="s">
        <v>51</v>
      </c>
      <c r="B5" s="126"/>
      <c r="C5" s="126"/>
      <c r="D5" s="126"/>
      <c r="E5" s="126"/>
      <c r="F5" s="126"/>
      <c r="G5" s="126"/>
      <c r="H5" s="126"/>
      <c r="I5" s="126"/>
      <c r="J5" s="126"/>
      <c r="K5" s="126"/>
      <c r="L5" s="126"/>
      <c r="M5" s="126"/>
      <c r="N5" s="126"/>
      <c r="O5" s="126"/>
      <c r="P5" s="126"/>
      <c r="Q5" s="126"/>
      <c r="R5" s="126"/>
      <c r="S5" s="126"/>
      <c r="T5" s="126"/>
      <c r="U5" s="126"/>
      <c r="V5" s="126"/>
      <c r="W5" s="126"/>
    </row>
    <row r="6" spans="1:23" ht="20.25" customHeight="1">
      <c r="A6" s="2"/>
      <c r="B6" s="2"/>
      <c r="C6" s="2"/>
      <c r="D6" s="2"/>
      <c r="E6" s="2"/>
      <c r="F6" s="2"/>
      <c r="G6" s="2"/>
      <c r="H6" s="2"/>
      <c r="I6" s="2"/>
      <c r="J6" s="2"/>
      <c r="K6" s="2"/>
      <c r="L6" s="2"/>
      <c r="M6" s="2"/>
      <c r="N6" s="2"/>
      <c r="O6" s="2"/>
      <c r="P6" s="2"/>
      <c r="Q6" s="2"/>
      <c r="R6" s="2"/>
      <c r="S6" s="2"/>
      <c r="T6" s="2"/>
      <c r="U6" s="2"/>
      <c r="V6" s="2"/>
      <c r="W6" s="2"/>
    </row>
    <row r="7" spans="9:23" ht="20.25" customHeight="1">
      <c r="I7" s="15"/>
      <c r="J7" s="15"/>
      <c r="K7" s="15"/>
      <c r="L7" s="15"/>
      <c r="M7" s="2"/>
      <c r="N7" s="2"/>
      <c r="O7" s="2"/>
      <c r="P7" s="2"/>
      <c r="Q7" s="2"/>
      <c r="R7" s="2"/>
      <c r="S7" s="2"/>
      <c r="T7" s="2"/>
      <c r="U7" s="2"/>
      <c r="V7" s="2"/>
      <c r="W7" s="2"/>
    </row>
    <row r="8" spans="9:22" ht="16.5" customHeight="1">
      <c r="I8" s="16"/>
      <c r="J8" s="16"/>
      <c r="K8" s="16"/>
      <c r="L8" s="16"/>
      <c r="M8" s="3"/>
      <c r="N8" s="3"/>
      <c r="O8" s="3"/>
      <c r="P8" s="3"/>
      <c r="Q8" s="3"/>
      <c r="R8" s="3"/>
      <c r="S8" s="3"/>
      <c r="T8" s="3"/>
      <c r="U8" s="3"/>
      <c r="V8" s="3"/>
    </row>
    <row r="9" spans="9:22" ht="44.25" customHeight="1">
      <c r="I9" s="16"/>
      <c r="J9" s="16"/>
      <c r="K9" s="16"/>
      <c r="L9" s="16"/>
      <c r="M9" s="3"/>
      <c r="N9" s="3"/>
      <c r="O9" s="3"/>
      <c r="P9" s="3"/>
      <c r="Q9" s="3"/>
      <c r="R9" s="3"/>
      <c r="S9" s="3"/>
      <c r="T9" s="3"/>
      <c r="U9" s="3"/>
      <c r="V9" s="3"/>
    </row>
    <row r="10" spans="1:22" ht="9" customHeight="1" thickBot="1">
      <c r="A10" s="44"/>
      <c r="B10" s="18"/>
      <c r="C10" s="18"/>
      <c r="D10" s="18"/>
      <c r="E10" s="18"/>
      <c r="F10" s="18"/>
      <c r="G10" s="17"/>
      <c r="H10" s="18"/>
      <c r="I10" s="18"/>
      <c r="J10" s="18"/>
      <c r="K10" s="18"/>
      <c r="L10" s="18"/>
      <c r="M10" s="5"/>
      <c r="N10" s="5"/>
      <c r="O10" s="5"/>
      <c r="P10" s="5"/>
      <c r="Q10" s="5"/>
      <c r="R10" s="5"/>
      <c r="S10" s="4"/>
      <c r="T10" s="4"/>
      <c r="U10" s="4"/>
      <c r="V10" s="4"/>
    </row>
    <row r="11" spans="1:23" ht="36" customHeight="1" thickBot="1">
      <c r="A11" s="129" t="s">
        <v>8</v>
      </c>
      <c r="B11" s="130"/>
      <c r="C11" s="130"/>
      <c r="D11" s="146" t="s">
        <v>55</v>
      </c>
      <c r="E11" s="146"/>
      <c r="F11" s="146"/>
      <c r="G11" s="146"/>
      <c r="H11" s="49" t="s">
        <v>5</v>
      </c>
      <c r="I11" s="50" t="s">
        <v>6</v>
      </c>
      <c r="J11" s="37"/>
      <c r="K11" s="131" t="s">
        <v>24</v>
      </c>
      <c r="L11" s="132"/>
      <c r="M11" s="99" t="s">
        <v>44</v>
      </c>
      <c r="N11" s="99"/>
      <c r="O11" s="99"/>
      <c r="P11" s="99"/>
      <c r="Q11" s="99"/>
      <c r="R11" s="137" t="s">
        <v>59</v>
      </c>
      <c r="S11" s="137"/>
      <c r="T11" s="39"/>
      <c r="U11" s="39"/>
      <c r="V11" s="39"/>
      <c r="W11" s="39"/>
    </row>
    <row r="12" spans="1:23" ht="27.75" customHeight="1">
      <c r="A12" s="138" t="s">
        <v>29</v>
      </c>
      <c r="B12" s="139"/>
      <c r="C12" s="139"/>
      <c r="D12" s="148" t="s">
        <v>56</v>
      </c>
      <c r="E12" s="148"/>
      <c r="F12" s="148"/>
      <c r="G12" s="148"/>
      <c r="H12" s="47" t="s">
        <v>7</v>
      </c>
      <c r="I12" s="48">
        <v>0</v>
      </c>
      <c r="J12" s="19"/>
      <c r="K12" s="133"/>
      <c r="L12" s="134"/>
      <c r="M12" s="65" t="s">
        <v>81</v>
      </c>
      <c r="N12" s="65" t="s">
        <v>1</v>
      </c>
      <c r="O12" s="65"/>
      <c r="P12" s="65" t="s">
        <v>2</v>
      </c>
      <c r="Q12" s="65" t="s">
        <v>3</v>
      </c>
      <c r="R12" s="137"/>
      <c r="S12" s="137"/>
      <c r="T12" s="6"/>
      <c r="U12" s="6"/>
      <c r="V12" s="6"/>
      <c r="W12" s="6"/>
    </row>
    <row r="13" spans="1:23" ht="15.75" customHeight="1">
      <c r="A13" s="140"/>
      <c r="B13" s="141"/>
      <c r="C13" s="141"/>
      <c r="D13" s="149"/>
      <c r="E13" s="149"/>
      <c r="F13" s="149"/>
      <c r="G13" s="149"/>
      <c r="H13" s="20" t="s">
        <v>9</v>
      </c>
      <c r="I13" s="45" t="s">
        <v>10</v>
      </c>
      <c r="J13" s="19"/>
      <c r="K13" s="135"/>
      <c r="L13" s="136"/>
      <c r="M13" s="66"/>
      <c r="N13" s="66" t="s">
        <v>84</v>
      </c>
      <c r="O13" s="66"/>
      <c r="P13" s="66"/>
      <c r="Q13" s="67"/>
      <c r="R13" s="137"/>
      <c r="S13" s="137"/>
      <c r="T13" s="6"/>
      <c r="U13" s="6"/>
      <c r="V13" s="6"/>
      <c r="W13" s="6"/>
    </row>
    <row r="14" spans="1:23" ht="15.75" customHeight="1">
      <c r="A14" s="140"/>
      <c r="B14" s="141"/>
      <c r="C14" s="141"/>
      <c r="D14" s="149"/>
      <c r="E14" s="149"/>
      <c r="F14" s="149"/>
      <c r="G14" s="149"/>
      <c r="H14" s="20" t="s">
        <v>11</v>
      </c>
      <c r="I14" s="45" t="s">
        <v>10</v>
      </c>
      <c r="J14" s="22"/>
      <c r="K14" s="21"/>
      <c r="L14" s="23"/>
      <c r="M14" s="147"/>
      <c r="N14" s="147"/>
      <c r="O14" s="147"/>
      <c r="P14" s="147"/>
      <c r="Q14" s="147"/>
      <c r="R14" s="147"/>
      <c r="S14" s="147"/>
      <c r="T14" s="147"/>
      <c r="U14" s="147"/>
      <c r="V14" s="147"/>
      <c r="W14" s="147"/>
    </row>
    <row r="15" spans="1:23" ht="37.5" customHeight="1">
      <c r="A15" s="140" t="s">
        <v>48</v>
      </c>
      <c r="B15" s="141"/>
      <c r="C15" s="141"/>
      <c r="D15" s="167" t="s">
        <v>57</v>
      </c>
      <c r="E15" s="168"/>
      <c r="F15" s="168"/>
      <c r="G15" s="169"/>
      <c r="H15" s="20" t="s">
        <v>12</v>
      </c>
      <c r="I15" s="45"/>
      <c r="J15" s="22"/>
      <c r="K15" s="21"/>
      <c r="L15" s="23"/>
      <c r="M15" s="6"/>
      <c r="N15" s="6"/>
      <c r="O15" s="6"/>
      <c r="P15" s="6"/>
      <c r="Q15" s="6"/>
      <c r="R15" s="6"/>
      <c r="S15" s="6"/>
      <c r="T15" s="6"/>
      <c r="U15" s="6"/>
      <c r="V15" s="6"/>
      <c r="W15" s="6"/>
    </row>
    <row r="16" spans="1:23" ht="15.75" customHeight="1">
      <c r="A16" s="140" t="s">
        <v>0</v>
      </c>
      <c r="B16" s="141"/>
      <c r="C16" s="141"/>
      <c r="D16" s="149" t="s">
        <v>58</v>
      </c>
      <c r="E16" s="149"/>
      <c r="F16" s="149"/>
      <c r="G16" s="149"/>
      <c r="H16" s="20" t="s">
        <v>13</v>
      </c>
      <c r="I16" s="45" t="s">
        <v>10</v>
      </c>
      <c r="J16" s="22"/>
      <c r="K16" s="21"/>
      <c r="L16" s="23"/>
      <c r="M16" s="6"/>
      <c r="N16" s="6"/>
      <c r="O16" s="6"/>
      <c r="P16" s="6"/>
      <c r="Q16" s="6"/>
      <c r="R16" s="6"/>
      <c r="S16" s="6"/>
      <c r="T16" s="6"/>
      <c r="U16" s="6"/>
      <c r="V16" s="6"/>
      <c r="W16" s="6"/>
    </row>
    <row r="17" spans="1:23" ht="15.75" customHeight="1">
      <c r="A17" s="140"/>
      <c r="B17" s="141"/>
      <c r="C17" s="141"/>
      <c r="D17" s="149"/>
      <c r="E17" s="149"/>
      <c r="F17" s="149"/>
      <c r="G17" s="149"/>
      <c r="H17" s="20" t="s">
        <v>31</v>
      </c>
      <c r="I17" s="45" t="s">
        <v>10</v>
      </c>
      <c r="J17" s="22"/>
      <c r="K17" s="21"/>
      <c r="L17" s="23"/>
      <c r="M17" s="6"/>
      <c r="N17" s="6"/>
      <c r="O17" s="6"/>
      <c r="P17" s="6"/>
      <c r="Q17" s="6"/>
      <c r="R17" s="6"/>
      <c r="S17" s="6"/>
      <c r="T17" s="6"/>
      <c r="U17" s="6"/>
      <c r="V17" s="6"/>
      <c r="W17" s="6"/>
    </row>
    <row r="18" spans="1:23" ht="15.75" customHeight="1">
      <c r="A18" s="140"/>
      <c r="B18" s="141"/>
      <c r="C18" s="141"/>
      <c r="D18" s="149"/>
      <c r="E18" s="149"/>
      <c r="F18" s="149"/>
      <c r="G18" s="149"/>
      <c r="H18" s="20" t="s">
        <v>32</v>
      </c>
      <c r="I18" s="45" t="s">
        <v>10</v>
      </c>
      <c r="J18" s="22"/>
      <c r="K18" s="21"/>
      <c r="L18" s="23"/>
      <c r="M18" s="6"/>
      <c r="N18" s="6"/>
      <c r="O18" s="6"/>
      <c r="P18" s="6"/>
      <c r="Q18" s="6"/>
      <c r="R18" s="6"/>
      <c r="S18" s="6"/>
      <c r="T18" s="6"/>
      <c r="U18" s="6"/>
      <c r="V18" s="6"/>
      <c r="W18" s="6"/>
    </row>
    <row r="19" spans="1:23" ht="15.75" customHeight="1">
      <c r="A19" s="140" t="s">
        <v>30</v>
      </c>
      <c r="B19" s="141"/>
      <c r="C19" s="141"/>
      <c r="D19" s="173"/>
      <c r="E19" s="173"/>
      <c r="F19" s="173"/>
      <c r="G19" s="173"/>
      <c r="H19" s="20" t="s">
        <v>33</v>
      </c>
      <c r="I19" s="45" t="s">
        <v>10</v>
      </c>
      <c r="J19" s="22"/>
      <c r="K19" s="21"/>
      <c r="L19" s="23"/>
      <c r="M19" s="6"/>
      <c r="N19" s="6"/>
      <c r="O19" s="6"/>
      <c r="P19" s="6"/>
      <c r="Q19" s="6"/>
      <c r="R19" s="6"/>
      <c r="S19" s="6"/>
      <c r="T19" s="6"/>
      <c r="U19" s="6"/>
      <c r="V19" s="6"/>
      <c r="W19" s="6"/>
    </row>
    <row r="20" spans="1:23" ht="15.75" customHeight="1">
      <c r="A20" s="140"/>
      <c r="B20" s="141"/>
      <c r="C20" s="141"/>
      <c r="D20" s="173"/>
      <c r="E20" s="173"/>
      <c r="F20" s="173"/>
      <c r="G20" s="173"/>
      <c r="H20" s="20" t="s">
        <v>34</v>
      </c>
      <c r="I20" s="45" t="s">
        <v>10</v>
      </c>
      <c r="J20" s="22"/>
      <c r="K20" s="21"/>
      <c r="L20" s="23"/>
      <c r="M20" s="6"/>
      <c r="N20" s="6"/>
      <c r="O20" s="6"/>
      <c r="P20" s="6"/>
      <c r="Q20" s="6"/>
      <c r="R20" s="6"/>
      <c r="S20" s="6"/>
      <c r="T20" s="6"/>
      <c r="U20" s="6"/>
      <c r="V20" s="6"/>
      <c r="W20" s="6"/>
    </row>
    <row r="21" spans="1:23" ht="15.75" customHeight="1" thickBot="1">
      <c r="A21" s="142"/>
      <c r="B21" s="143"/>
      <c r="C21" s="143"/>
      <c r="D21" s="174"/>
      <c r="E21" s="174"/>
      <c r="F21" s="174"/>
      <c r="G21" s="174"/>
      <c r="H21" s="46" t="s">
        <v>35</v>
      </c>
      <c r="I21" s="58">
        <f>SUM(I12:I20)</f>
        <v>0</v>
      </c>
      <c r="J21" s="22"/>
      <c r="K21" s="21"/>
      <c r="L21" s="23"/>
      <c r="M21" s="6"/>
      <c r="N21" s="6"/>
      <c r="O21" s="6"/>
      <c r="P21" s="6"/>
      <c r="Q21" s="6"/>
      <c r="R21" s="6"/>
      <c r="S21" s="6"/>
      <c r="T21" s="6"/>
      <c r="U21" s="6"/>
      <c r="V21" s="6"/>
      <c r="W21" s="6"/>
    </row>
    <row r="22" spans="1:24" ht="30.75" customHeight="1">
      <c r="A22" s="98" t="s">
        <v>52</v>
      </c>
      <c r="B22" s="100" t="s">
        <v>41</v>
      </c>
      <c r="C22" s="100"/>
      <c r="D22" s="100"/>
      <c r="E22" s="100"/>
      <c r="F22" s="100"/>
      <c r="G22" s="102" t="s">
        <v>42</v>
      </c>
      <c r="H22" s="104" t="s">
        <v>53</v>
      </c>
      <c r="I22" s="105"/>
      <c r="J22" s="84" t="s">
        <v>54</v>
      </c>
      <c r="K22" s="101" t="s">
        <v>40</v>
      </c>
      <c r="L22" s="101"/>
      <c r="M22" s="89" t="s">
        <v>60</v>
      </c>
      <c r="N22" s="89"/>
      <c r="O22" s="170" t="s">
        <v>83</v>
      </c>
      <c r="P22" s="89" t="s">
        <v>61</v>
      </c>
      <c r="Q22" s="89"/>
      <c r="R22" s="79" t="s">
        <v>26</v>
      </c>
      <c r="S22" s="82" t="s">
        <v>27</v>
      </c>
      <c r="T22" s="76" t="s">
        <v>28</v>
      </c>
      <c r="U22" s="82" t="s">
        <v>46</v>
      </c>
      <c r="V22" s="76" t="s">
        <v>47</v>
      </c>
      <c r="W22" s="76" t="s">
        <v>38</v>
      </c>
      <c r="X22" s="165" t="s">
        <v>49</v>
      </c>
    </row>
    <row r="23" spans="1:24" ht="12.75" customHeight="1">
      <c r="A23" s="99"/>
      <c r="B23" s="101"/>
      <c r="C23" s="101"/>
      <c r="D23" s="101"/>
      <c r="E23" s="101"/>
      <c r="F23" s="101"/>
      <c r="G23" s="103"/>
      <c r="H23" s="104"/>
      <c r="I23" s="105"/>
      <c r="J23" s="84"/>
      <c r="K23" s="101"/>
      <c r="L23" s="101"/>
      <c r="M23" s="83" t="s">
        <v>25</v>
      </c>
      <c r="N23" s="76" t="s">
        <v>18</v>
      </c>
      <c r="O23" s="171"/>
      <c r="P23" s="87" t="s">
        <v>25</v>
      </c>
      <c r="Q23" s="88" t="s">
        <v>18</v>
      </c>
      <c r="R23" s="80"/>
      <c r="S23" s="82"/>
      <c r="T23" s="76"/>
      <c r="U23" s="82"/>
      <c r="V23" s="76"/>
      <c r="W23" s="76"/>
      <c r="X23" s="166"/>
    </row>
    <row r="24" spans="1:24" ht="30.75" customHeight="1">
      <c r="A24" s="99"/>
      <c r="B24" s="101"/>
      <c r="C24" s="101"/>
      <c r="D24" s="101"/>
      <c r="E24" s="101"/>
      <c r="F24" s="101"/>
      <c r="G24" s="103"/>
      <c r="H24" s="106"/>
      <c r="I24" s="107"/>
      <c r="J24" s="84"/>
      <c r="K24" s="101"/>
      <c r="L24" s="101"/>
      <c r="M24" s="83"/>
      <c r="N24" s="76"/>
      <c r="O24" s="172"/>
      <c r="P24" s="87"/>
      <c r="Q24" s="88"/>
      <c r="R24" s="81"/>
      <c r="S24" s="82"/>
      <c r="T24" s="76"/>
      <c r="U24" s="82"/>
      <c r="V24" s="76"/>
      <c r="W24" s="76"/>
      <c r="X24" s="166"/>
    </row>
    <row r="25" spans="1:24" ht="204">
      <c r="A25" s="110">
        <v>1</v>
      </c>
      <c r="B25" s="153" t="s">
        <v>62</v>
      </c>
      <c r="C25" s="154"/>
      <c r="D25" s="154"/>
      <c r="E25" s="154"/>
      <c r="F25" s="155"/>
      <c r="G25" s="51" t="s">
        <v>63</v>
      </c>
      <c r="H25" s="85">
        <v>10</v>
      </c>
      <c r="I25" s="86"/>
      <c r="J25" s="150">
        <v>0.23</v>
      </c>
      <c r="K25" s="71" t="s">
        <v>65</v>
      </c>
      <c r="L25" s="72"/>
      <c r="M25" s="59">
        <v>4.52</v>
      </c>
      <c r="N25" s="62">
        <f>M25/H25</f>
        <v>0.45199999999999996</v>
      </c>
      <c r="O25" s="68">
        <f>+(N25*$J$25)/4</f>
        <v>0.02599</v>
      </c>
      <c r="P25" s="90">
        <f>SUM(O25:O28)</f>
        <v>0.08349</v>
      </c>
      <c r="Q25" s="93">
        <f>P25/J25</f>
        <v>0.36299999999999993</v>
      </c>
      <c r="R25" s="63" t="s">
        <v>71</v>
      </c>
      <c r="S25" s="63" t="s">
        <v>71</v>
      </c>
      <c r="T25" s="64" t="s">
        <v>71</v>
      </c>
      <c r="U25" s="7" t="s">
        <v>71</v>
      </c>
      <c r="V25" s="40" t="s">
        <v>71</v>
      </c>
      <c r="W25" s="8" t="s">
        <v>88</v>
      </c>
      <c r="X25" s="56" t="s">
        <v>87</v>
      </c>
    </row>
    <row r="26" spans="1:24" ht="43.5" customHeight="1">
      <c r="A26" s="111"/>
      <c r="B26" s="156"/>
      <c r="C26" s="157"/>
      <c r="D26" s="157"/>
      <c r="E26" s="157"/>
      <c r="F26" s="158"/>
      <c r="G26" s="51" t="s">
        <v>78</v>
      </c>
      <c r="H26" s="85">
        <v>5</v>
      </c>
      <c r="I26" s="86"/>
      <c r="J26" s="151"/>
      <c r="K26" s="71" t="s">
        <v>66</v>
      </c>
      <c r="L26" s="72"/>
      <c r="M26" s="60">
        <v>0</v>
      </c>
      <c r="N26" s="62">
        <f>M26/H26</f>
        <v>0</v>
      </c>
      <c r="O26" s="68">
        <f>+(N26*$J$25)/4</f>
        <v>0</v>
      </c>
      <c r="P26" s="91"/>
      <c r="Q26" s="94"/>
      <c r="R26" s="63" t="s">
        <v>71</v>
      </c>
      <c r="S26" s="63" t="s">
        <v>71</v>
      </c>
      <c r="T26" s="64" t="s">
        <v>71</v>
      </c>
      <c r="U26" s="7" t="s">
        <v>71</v>
      </c>
      <c r="V26" s="40" t="s">
        <v>71</v>
      </c>
      <c r="W26" s="8" t="s">
        <v>80</v>
      </c>
      <c r="X26" s="41" t="s">
        <v>79</v>
      </c>
    </row>
    <row r="27" spans="1:24" ht="191.25">
      <c r="A27" s="111"/>
      <c r="B27" s="156"/>
      <c r="C27" s="157"/>
      <c r="D27" s="157"/>
      <c r="E27" s="157"/>
      <c r="F27" s="158"/>
      <c r="G27" s="51" t="s">
        <v>72</v>
      </c>
      <c r="H27" s="144">
        <v>1</v>
      </c>
      <c r="I27" s="145"/>
      <c r="J27" s="151"/>
      <c r="K27" s="71" t="s">
        <v>67</v>
      </c>
      <c r="L27" s="72"/>
      <c r="M27" s="53">
        <v>0.5</v>
      </c>
      <c r="N27" s="62">
        <f>M27/H27</f>
        <v>0.5</v>
      </c>
      <c r="O27" s="68">
        <f>+(N27*$J$25)/4</f>
        <v>0.02875</v>
      </c>
      <c r="P27" s="91"/>
      <c r="Q27" s="94"/>
      <c r="R27" s="63" t="s">
        <v>71</v>
      </c>
      <c r="S27" s="63" t="s">
        <v>71</v>
      </c>
      <c r="T27" s="64" t="s">
        <v>71</v>
      </c>
      <c r="U27" s="7" t="s">
        <v>71</v>
      </c>
      <c r="V27" s="40" t="s">
        <v>71</v>
      </c>
      <c r="W27" s="9" t="s">
        <v>89</v>
      </c>
      <c r="X27" s="61" t="s">
        <v>82</v>
      </c>
    </row>
    <row r="28" spans="1:24" ht="280.5">
      <c r="A28" s="112"/>
      <c r="B28" s="159"/>
      <c r="C28" s="160"/>
      <c r="D28" s="160"/>
      <c r="E28" s="160"/>
      <c r="F28" s="161"/>
      <c r="G28" s="51" t="s">
        <v>64</v>
      </c>
      <c r="H28" s="144">
        <v>1</v>
      </c>
      <c r="I28" s="145"/>
      <c r="J28" s="152"/>
      <c r="K28" s="71" t="s">
        <v>68</v>
      </c>
      <c r="L28" s="72"/>
      <c r="M28" s="53">
        <v>0.5</v>
      </c>
      <c r="N28" s="62">
        <f>M28/H28</f>
        <v>0.5</v>
      </c>
      <c r="O28" s="68">
        <f>+(N28*$J$25)/4</f>
        <v>0.02875</v>
      </c>
      <c r="P28" s="92"/>
      <c r="Q28" s="95"/>
      <c r="R28" s="63" t="s">
        <v>71</v>
      </c>
      <c r="S28" s="63" t="s">
        <v>71</v>
      </c>
      <c r="T28" s="64" t="s">
        <v>71</v>
      </c>
      <c r="U28" s="7" t="s">
        <v>71</v>
      </c>
      <c r="V28" s="40" t="s">
        <v>71</v>
      </c>
      <c r="W28" s="9" t="s">
        <v>85</v>
      </c>
      <c r="X28" s="55" t="s">
        <v>77</v>
      </c>
    </row>
    <row r="29" spans="1:24" ht="255.75" thickBot="1">
      <c r="A29" s="24">
        <v>2</v>
      </c>
      <c r="B29" s="108" t="s">
        <v>69</v>
      </c>
      <c r="C29" s="109"/>
      <c r="D29" s="109"/>
      <c r="E29" s="109"/>
      <c r="F29" s="109"/>
      <c r="G29" s="51" t="s">
        <v>69</v>
      </c>
      <c r="H29" s="96">
        <v>1</v>
      </c>
      <c r="I29" s="97"/>
      <c r="J29" s="52">
        <v>1</v>
      </c>
      <c r="K29" s="77" t="s">
        <v>70</v>
      </c>
      <c r="L29" s="78"/>
      <c r="M29" s="53">
        <v>0.5</v>
      </c>
      <c r="N29" s="62">
        <f>M29/H29</f>
        <v>0.5</v>
      </c>
      <c r="O29" s="69">
        <f>+N29*J29</f>
        <v>0.5</v>
      </c>
      <c r="P29" s="54">
        <f>+O29</f>
        <v>0.5</v>
      </c>
      <c r="Q29" s="62">
        <f>+P29/J29</f>
        <v>0.5</v>
      </c>
      <c r="R29" s="63" t="s">
        <v>71</v>
      </c>
      <c r="S29" s="63" t="s">
        <v>71</v>
      </c>
      <c r="T29" s="64" t="s">
        <v>71</v>
      </c>
      <c r="U29" s="7" t="s">
        <v>71</v>
      </c>
      <c r="V29" s="40" t="s">
        <v>71</v>
      </c>
      <c r="W29" s="8" t="s">
        <v>86</v>
      </c>
      <c r="X29" s="57" t="s">
        <v>90</v>
      </c>
    </row>
    <row r="30" spans="1:20" s="29" customFormat="1" ht="24.75" customHeight="1" thickBot="1">
      <c r="A30" s="164" t="s">
        <v>4</v>
      </c>
      <c r="B30" s="164"/>
      <c r="C30" s="164"/>
      <c r="D30" s="164"/>
      <c r="E30" s="164"/>
      <c r="F30" s="164"/>
      <c r="G30" s="164"/>
      <c r="H30" s="164"/>
      <c r="I30" s="164"/>
      <c r="J30" s="164"/>
      <c r="K30" s="164"/>
      <c r="L30" s="164"/>
      <c r="M30" s="164"/>
      <c r="N30" s="25"/>
      <c r="O30" s="26"/>
      <c r="P30" s="26"/>
      <c r="Q30" s="26"/>
      <c r="R30" s="27">
        <f>SUM(R25:R29)</f>
        <v>0</v>
      </c>
      <c r="S30" s="28">
        <f>SUM(S25:S29)</f>
        <v>0</v>
      </c>
      <c r="T30" s="35" t="e">
        <f>S30/R30</f>
        <v>#DIV/0!</v>
      </c>
    </row>
    <row r="31" spans="2:20" s="29" customFormat="1" ht="30.75" customHeight="1" thickBot="1">
      <c r="B31" s="115" t="s">
        <v>37</v>
      </c>
      <c r="C31" s="116"/>
      <c r="D31" s="30">
        <v>0</v>
      </c>
      <c r="F31" s="31" t="s">
        <v>36</v>
      </c>
      <c r="G31" s="117">
        <v>43403</v>
      </c>
      <c r="H31" s="118"/>
      <c r="M31" s="38"/>
      <c r="N31" s="32">
        <f>AVERAGE(N25:N29)</f>
        <v>0.39039999999999997</v>
      </c>
      <c r="O31" s="33"/>
      <c r="P31" s="33"/>
      <c r="Q31" s="70">
        <f>AVERAGE(Q25:Q29)</f>
        <v>0.4315</v>
      </c>
      <c r="R31" s="162"/>
      <c r="S31" s="163"/>
      <c r="T31" s="34"/>
    </row>
    <row r="32" spans="19:20" ht="12.75">
      <c r="S32" s="12"/>
      <c r="T32" s="12"/>
    </row>
    <row r="33" spans="19:20" ht="12.75">
      <c r="S33" s="12"/>
      <c r="T33" s="12"/>
    </row>
    <row r="34" spans="1:23" s="14" customFormat="1" ht="21.75" customHeight="1">
      <c r="A34" s="1"/>
      <c r="B34" s="13"/>
      <c r="C34" s="119" t="s">
        <v>39</v>
      </c>
      <c r="D34" s="119"/>
      <c r="E34" s="119"/>
      <c r="F34" s="119"/>
      <c r="G34" s="119"/>
      <c r="H34" s="119"/>
      <c r="I34" s="119"/>
      <c r="J34" s="119"/>
      <c r="K34" s="119"/>
      <c r="L34" s="119"/>
      <c r="M34" s="121" t="s">
        <v>45</v>
      </c>
      <c r="N34" s="121"/>
      <c r="O34" s="121"/>
      <c r="P34" s="121"/>
      <c r="Q34" s="121"/>
      <c r="R34" s="121"/>
      <c r="S34" s="121"/>
      <c r="T34" s="121"/>
      <c r="U34" s="121"/>
      <c r="V34" s="121"/>
      <c r="W34" s="122"/>
    </row>
    <row r="35" spans="1:23" s="14" customFormat="1" ht="29.25" customHeight="1">
      <c r="A35" s="113" t="s">
        <v>15</v>
      </c>
      <c r="B35" s="114"/>
      <c r="C35" s="119" t="s">
        <v>73</v>
      </c>
      <c r="D35" s="119"/>
      <c r="E35" s="119"/>
      <c r="F35" s="119"/>
      <c r="G35" s="119"/>
      <c r="H35" s="119"/>
      <c r="I35" s="119"/>
      <c r="J35" s="119"/>
      <c r="K35" s="119"/>
      <c r="L35" s="119"/>
      <c r="M35" s="121" t="s">
        <v>75</v>
      </c>
      <c r="N35" s="121"/>
      <c r="O35" s="121"/>
      <c r="P35" s="121"/>
      <c r="Q35" s="121"/>
      <c r="R35" s="121"/>
      <c r="S35" s="121"/>
      <c r="T35" s="121"/>
      <c r="U35" s="121"/>
      <c r="V35" s="121"/>
      <c r="W35" s="122"/>
    </row>
    <row r="36" spans="1:23" ht="29.25" customHeight="1">
      <c r="A36" s="113" t="s">
        <v>14</v>
      </c>
      <c r="B36" s="114"/>
      <c r="C36" s="119"/>
      <c r="D36" s="119"/>
      <c r="E36" s="119"/>
      <c r="F36" s="119"/>
      <c r="G36" s="119"/>
      <c r="H36" s="119"/>
      <c r="I36" s="119"/>
      <c r="J36" s="119"/>
      <c r="K36" s="119"/>
      <c r="L36" s="119"/>
      <c r="M36" s="121"/>
      <c r="N36" s="121"/>
      <c r="O36" s="121"/>
      <c r="P36" s="121"/>
      <c r="Q36" s="121"/>
      <c r="R36" s="121"/>
      <c r="S36" s="121"/>
      <c r="T36" s="121"/>
      <c r="U36" s="121"/>
      <c r="V36" s="121"/>
      <c r="W36" s="122"/>
    </row>
    <row r="37" spans="1:23" ht="29.25" customHeight="1">
      <c r="A37" s="113" t="s">
        <v>16</v>
      </c>
      <c r="B37" s="114"/>
      <c r="C37" s="119" t="s">
        <v>74</v>
      </c>
      <c r="D37" s="119"/>
      <c r="E37" s="119"/>
      <c r="F37" s="119"/>
      <c r="G37" s="119"/>
      <c r="H37" s="119"/>
      <c r="I37" s="119"/>
      <c r="J37" s="119"/>
      <c r="K37" s="119"/>
      <c r="L37" s="119"/>
      <c r="M37" s="121" t="s">
        <v>76</v>
      </c>
      <c r="N37" s="121"/>
      <c r="O37" s="121"/>
      <c r="P37" s="121"/>
      <c r="Q37" s="121"/>
      <c r="R37" s="121"/>
      <c r="S37" s="121"/>
      <c r="T37" s="121"/>
      <c r="U37" s="121"/>
      <c r="V37" s="121"/>
      <c r="W37" s="122"/>
    </row>
    <row r="38" spans="1:23" ht="29.25" customHeight="1">
      <c r="A38" s="113" t="s">
        <v>17</v>
      </c>
      <c r="B38" s="114"/>
      <c r="C38" s="123">
        <v>43654</v>
      </c>
      <c r="D38" s="119"/>
      <c r="E38" s="119"/>
      <c r="F38" s="119"/>
      <c r="G38" s="119"/>
      <c r="H38" s="119"/>
      <c r="I38" s="119"/>
      <c r="J38" s="119"/>
      <c r="K38" s="119"/>
      <c r="L38" s="119"/>
      <c r="M38" s="120">
        <f>+C38</f>
        <v>43654</v>
      </c>
      <c r="N38" s="121"/>
      <c r="O38" s="121"/>
      <c r="P38" s="121"/>
      <c r="Q38" s="121"/>
      <c r="R38" s="121"/>
      <c r="S38" s="121"/>
      <c r="T38" s="121"/>
      <c r="U38" s="121"/>
      <c r="V38" s="121"/>
      <c r="W38" s="122"/>
    </row>
    <row r="51" ht="12.75">
      <c r="K51" s="36"/>
    </row>
  </sheetData>
  <sheetProtection password="CCD1" sheet="1"/>
  <mergeCells count="76">
    <mergeCell ref="X22:X24"/>
    <mergeCell ref="V22:V24"/>
    <mergeCell ref="H25:I25"/>
    <mergeCell ref="K22:L24"/>
    <mergeCell ref="D15:G15"/>
    <mergeCell ref="K27:L27"/>
    <mergeCell ref="O22:O24"/>
    <mergeCell ref="D16:G18"/>
    <mergeCell ref="D19:G21"/>
    <mergeCell ref="K26:L26"/>
    <mergeCell ref="A15:C15"/>
    <mergeCell ref="M36:W36"/>
    <mergeCell ref="A36:B36"/>
    <mergeCell ref="R31:S31"/>
    <mergeCell ref="A30:M30"/>
    <mergeCell ref="M35:W35"/>
    <mergeCell ref="C35:L35"/>
    <mergeCell ref="C36:L36"/>
    <mergeCell ref="M34:W34"/>
    <mergeCell ref="H28:I28"/>
    <mergeCell ref="A12:C14"/>
    <mergeCell ref="A19:C21"/>
    <mergeCell ref="H27:I27"/>
    <mergeCell ref="U22:U24"/>
    <mergeCell ref="D11:G11"/>
    <mergeCell ref="M14:W14"/>
    <mergeCell ref="A16:C18"/>
    <mergeCell ref="D12:G14"/>
    <mergeCell ref="J25:J28"/>
    <mergeCell ref="B25:F28"/>
    <mergeCell ref="T1:W1"/>
    <mergeCell ref="T2:W2"/>
    <mergeCell ref="A5:W5"/>
    <mergeCell ref="A1:C4"/>
    <mergeCell ref="D1:S2"/>
    <mergeCell ref="A11:C11"/>
    <mergeCell ref="D3:S4"/>
    <mergeCell ref="K11:L13"/>
    <mergeCell ref="R11:S13"/>
    <mergeCell ref="M11:Q11"/>
    <mergeCell ref="A38:B38"/>
    <mergeCell ref="A37:B37"/>
    <mergeCell ref="B31:C31"/>
    <mergeCell ref="G31:H31"/>
    <mergeCell ref="C34:L34"/>
    <mergeCell ref="M38:W38"/>
    <mergeCell ref="A35:B35"/>
    <mergeCell ref="C38:L38"/>
    <mergeCell ref="C37:L37"/>
    <mergeCell ref="M37:W37"/>
    <mergeCell ref="H29:I29"/>
    <mergeCell ref="A22:A24"/>
    <mergeCell ref="B22:F24"/>
    <mergeCell ref="G22:G24"/>
    <mergeCell ref="H22:I24"/>
    <mergeCell ref="B29:F29"/>
    <mergeCell ref="A25:A28"/>
    <mergeCell ref="J22:J24"/>
    <mergeCell ref="H26:I26"/>
    <mergeCell ref="P23:P24"/>
    <mergeCell ref="Q23:Q24"/>
    <mergeCell ref="M22:N22"/>
    <mergeCell ref="P22:Q22"/>
    <mergeCell ref="N23:N24"/>
    <mergeCell ref="K25:L25"/>
    <mergeCell ref="P25:P28"/>
    <mergeCell ref="Q25:Q28"/>
    <mergeCell ref="K28:L28"/>
    <mergeCell ref="T3:V3"/>
    <mergeCell ref="T4:V4"/>
    <mergeCell ref="W22:W24"/>
    <mergeCell ref="K29:L29"/>
    <mergeCell ref="R22:R24"/>
    <mergeCell ref="S22:S24"/>
    <mergeCell ref="T22:T24"/>
    <mergeCell ref="M23:M24"/>
  </mergeCells>
  <hyperlinks>
    <hyperlink ref="X27" r:id="rId1" display="\\Serverad\planificacion ambiental\140 - 48 PLANES DE ORDENAMIENTO TERRITORIAL  POT\Verificación Licencias Urbanisticas\2019&#10;&#10;140-48 SOG 68&#10;140-48 FIR 24"/>
  </hyperlinks>
  <printOptions horizontalCentered="1" verticalCentered="1"/>
  <pageMargins left="0.1968503937007874" right="0.07874015748031496" top="0.1968503937007874" bottom="0.11811023622047245" header="0" footer="0"/>
  <pageSetup horizontalDpi="600" verticalDpi="600" orientation="landscape" paperSize="121" scale="2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2019-09-26T18:39:34Z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