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00" firstSheet="1" activeTab="1"/>
  </bookViews>
  <sheets>
    <sheet name="Hoja2" sheetId="2" state="hidden" r:id="rId1"/>
    <sheet name="Hoja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Celia Velásquez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Celia Velásquez</author>
    <author>Yolanda Lopez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M25" authorId="1">
      <text>
        <r>
          <rPr>
            <b/>
            <sz val="9"/>
            <rFont val="Tahoma"/>
            <family val="2"/>
          </rPr>
          <t>Yolanda Lopez:
DATO REAL 64 Trámites decididos</t>
        </r>
      </text>
    </comment>
    <comment ref="M27" authorId="1">
      <text>
        <r>
          <rPr>
            <b/>
            <sz val="9"/>
            <rFont val="Tahoma"/>
            <family val="2"/>
          </rPr>
          <t>Yolanda Lopez:</t>
        </r>
        <r>
          <rPr>
            <sz val="9"/>
            <rFont val="Tahoma"/>
            <family val="2"/>
          </rPr>
          <t xml:space="preserve">
DATO REAL: 
TRAMITES EN TIEMPOS 22
TOTAL TRAMITES DECIDIDOS 23.
24/25*100=96 * 0,8 = 77%
</t>
        </r>
      </text>
    </comment>
  </commentList>
</comments>
</file>

<file path=xl/sharedStrings.xml><?xml version="1.0" encoding="utf-8"?>
<sst xmlns="http://schemas.openxmlformats.org/spreadsheetml/2006/main" count="254" uniqueCount="116">
  <si>
    <t>CORPORACIÓN AUTÓNOMA REGIONAL DE BOYACÁ</t>
  </si>
  <si>
    <t>EVALUACIÓN MISIONAL</t>
  </si>
  <si>
    <t>FORMATO DE REGISTRO</t>
  </si>
  <si>
    <t>SISTEMA INTEGRADO DE GESTIÓN DE LA CALIDAD</t>
  </si>
  <si>
    <t>FEV-18</t>
  </si>
  <si>
    <t>Página 1 de 1</t>
  </si>
  <si>
    <t>Versión 0</t>
  </si>
  <si>
    <t>REGISTRO PARA  SEGUIMIENTO PLANES OPERATIVOS - POAS</t>
  </si>
  <si>
    <t xml:space="preserve">LINEA ESTRATEGICA DEL PGAR: </t>
  </si>
  <si>
    <t>FORTALECIMIENTO DEL SINA PARA LA GESTIÓN AMBIENTAL</t>
  </si>
  <si>
    <t>PRESUPUESTO</t>
  </si>
  <si>
    <t>VALOR ($)</t>
  </si>
  <si>
    <t xml:space="preserve">EVALUACIÓN A FIN DE: Marque X </t>
  </si>
  <si>
    <t xml:space="preserve">TRIMESTRE EVALUADO </t>
  </si>
  <si>
    <r>
      <t xml:space="preserve">AÑO: </t>
    </r>
    <r>
      <rPr>
        <b/>
        <u val="single"/>
        <sz val="16"/>
        <rFont val="Arial"/>
        <family val="2"/>
      </rPr>
      <t>2019</t>
    </r>
  </si>
  <si>
    <t>PROGRAMA PLAN DE ACCION:</t>
  </si>
  <si>
    <t>Evaluación, Control, Seguimiento y Regulación del Estado y Uso de los Recursos Naturales</t>
  </si>
  <si>
    <t>Presupuesto asignado inicialmente</t>
  </si>
  <si>
    <t>MARZO</t>
  </si>
  <si>
    <t>JUNIO</t>
  </si>
  <si>
    <t>SEPTIEMBRE</t>
  </si>
  <si>
    <t>DICIEMBRE</t>
  </si>
  <si>
    <t>Adición o ajuste (1):</t>
  </si>
  <si>
    <t>(+ o -)</t>
  </si>
  <si>
    <t>Adición o ajuste (2):</t>
  </si>
  <si>
    <t>SUBPROGRAMA:</t>
  </si>
  <si>
    <t xml:space="preserve"> Autoridad Ambiental </t>
  </si>
  <si>
    <t>Adición o ajuste (3):</t>
  </si>
  <si>
    <t>PROYECTO:</t>
  </si>
  <si>
    <t>Evaluación control y vigilancia al uso, manejo y aprovechamiento de los recursos naturales</t>
  </si>
  <si>
    <t>Adición o ajuste (4):</t>
  </si>
  <si>
    <t>Adición o ajuste (5):</t>
  </si>
  <si>
    <t>Adición o ajuste (6):</t>
  </si>
  <si>
    <t>RUBRO PRESUPUESTAL</t>
  </si>
  <si>
    <t>3209-0900-0001-0001-01</t>
  </si>
  <si>
    <t>Adición o ajuste (7):</t>
  </si>
  <si>
    <t>Adición o ajuste (8):</t>
  </si>
  <si>
    <t>TOTAL</t>
  </si>
  <si>
    <t>No.</t>
  </si>
  <si>
    <t xml:space="preserve">METAS MATRIZ ACCIONES OPERATIVAS  PROYECTO PA </t>
  </si>
  <si>
    <t>ACTIVIDADES  POA</t>
  </si>
  <si>
    <t>METAS AÑO 2019 POA</t>
  </si>
  <si>
    <t>METAS AÑO 2019 P.A.</t>
  </si>
  <si>
    <t>INDICADORES POA DE RENDIMIENTO O GESTION</t>
  </si>
  <si>
    <t>AVANCE METAS POA 2019</t>
  </si>
  <si>
    <t>AVANCE METAS PA 2019</t>
  </si>
  <si>
    <t>PRESUPUESTO
ACTIVIDAD
($)</t>
  </si>
  <si>
    <t>VALOR COMPROMETIDO ($)
ACTIVIDAD</t>
  </si>
  <si>
    <t>% DE EJECUCIÓN
PRESUPUESTAL</t>
  </si>
  <si>
    <t>VALOR PAGADO ($)
ACTIVIDAD</t>
  </si>
  <si>
    <t>% DE EJECUCIÓN
SOBRE PAGOS</t>
  </si>
  <si>
    <t>OBSERVACIONES (SEGÚN APLIQUE)</t>
  </si>
  <si>
    <r>
      <rPr>
        <b/>
        <sz val="10"/>
        <rFont val="Arial"/>
        <family val="2"/>
      </rPr>
      <t>FUENTE DE VERIFICACION DE EVIDENCIAS REPORTADAS</t>
    </r>
    <r>
      <rPr>
        <sz val="11"/>
        <color theme="1"/>
        <rFont val="Calibri"/>
        <family val="2"/>
        <scheme val="minor"/>
      </rPr>
      <t xml:space="preserve"> 
(Señalar ruta magnetica o fisica de acceso a la evidencia)</t>
    </r>
  </si>
  <si>
    <t>RESULTADO DEL INDICADOR A LA FECHA DE CORTE</t>
  </si>
  <si>
    <t>% DE AVANCE FÍSICO ACUMULADO</t>
  </si>
  <si>
    <t>Atender trámites permisionarios</t>
  </si>
  <si>
    <t>Decidir 40 tramites permisionarios  iniciados desde el el 31 /12/12 hasta el 31/12/2018  que esten sin resolver</t>
  </si>
  <si>
    <t>40 tramites permisionarios atendidos de los iniciados del 31/12/12 hasta el 31/12/2018 que se encuentren sin resolver</t>
  </si>
  <si>
    <t>(No. de Tramites permisionarios atendidos/ No.tramites programados a atender) *100</t>
  </si>
  <si>
    <t>FGJ-03 Registro Autos y Resoluciones 2019</t>
  </si>
  <si>
    <t>Decidir 60 trámites de modificaión de licencias ambientales, presentados en vigencias anteriores</t>
  </si>
  <si>
    <t>60 trámites de modificación de licencias ambientales de vigencias anteriores, con decisión de fondo.</t>
  </si>
  <si>
    <t>(No. de modificaciones de licencias ambientales decididos/ No.Total Tramites modificación de licencia ambiental programdos a atender) *100</t>
  </si>
  <si>
    <t>Atender el 80% de los Trámites permisonarios iniciados desde el 1 /01/2019  en tiempos.</t>
  </si>
  <si>
    <t>Atender el  80% de tramites permisionarios iniciados desde el 01/01/2019en tiempos</t>
  </si>
  <si>
    <t>(No. de Tramites atendidos en tiempos/ No.Total Tramites programdos a atender) *100</t>
  </si>
  <si>
    <t xml:space="preserve">Atender procesos sancionatorios </t>
  </si>
  <si>
    <t>Decidir procesos sancionatorios de vigencias anteriores</t>
  </si>
  <si>
    <t>250 procesos sancionatorios decididos de vigencias anteriores</t>
  </si>
  <si>
    <t>(No. de procesos sancionarrorios decididos de vig anteriores/ No.procesos  programados a atender) *100</t>
  </si>
  <si>
    <t>Dar Impulso procesal  a procesos sancionatorios de vigencias anteriores</t>
  </si>
  <si>
    <t xml:space="preserve">600 procesos sancionatorios de vigencias anteriores con impulso procesal </t>
  </si>
  <si>
    <t>(No. de procesos sancionarrorios de vig anteriores con impulso procesar/ No.procesos  programados r) *100</t>
  </si>
  <si>
    <t>Atender Trámites iniciados en el año 2019</t>
  </si>
  <si>
    <t>Dar impulso procesal al 50% de los procesos sancionatorios iniciados en el año 2019</t>
  </si>
  <si>
    <t>Realizar el seguimiento a licencias, concesiones, permisos, autorizaciones vigentes e infracciones ambientales</t>
  </si>
  <si>
    <t>Realizar seguimiento a expedientes priorizados con Programa de Uso Eficiente y Ahorro de Agua (PUEAA)</t>
  </si>
  <si>
    <t>Realizar seguimiento a 20 expedientes priorizados con PUEAA aprobado.</t>
  </si>
  <si>
    <t>(Numero PUEAA con seguimiento/No. PUEAA programado)</t>
  </si>
  <si>
    <t>\\Recursonatu50\actividades grupo de control y seguimiento 2019\MILENA MONTENEGRO\25-2503 INFORMES SISTEMA INTEGRADO SGC-MECI\FEV-18\Marzo 2019</t>
  </si>
  <si>
    <t>Atender el 100% de  los expedientes proyectados para seguimiento</t>
  </si>
  <si>
    <t>(%  de expedientes con seguimiento/ % de expedientes programados)</t>
  </si>
  <si>
    <t>Realizar operativos y monitoreos para el control de uso y movilización de los Recursos Naturales, el control de emisiones de fuentes fijas</t>
  </si>
  <si>
    <t>Realizar operativos y monitoreos para el control de uso y movilizacion de los Recursos Naturales, el control de emisiones d efuentes fijas y moviles y el ruido ambiental.</t>
  </si>
  <si>
    <t xml:space="preserve">Realizar 300 operativos </t>
  </si>
  <si>
    <t>(Número de operativos realizados/ operativos programados)</t>
  </si>
  <si>
    <t>Realizar seguimiento a los PSMV municipales</t>
  </si>
  <si>
    <t xml:space="preserve">Realizar seguimiento al 25% los PSMV municipiales  </t>
  </si>
  <si>
    <t>(Numero de PSMV con seguimiento realizados/ No. De seguimientos  programados)</t>
  </si>
  <si>
    <t>Versión POA a evaluar</t>
  </si>
  <si>
    <t>Fecha de la versión</t>
  </si>
  <si>
    <t>ELABORÓ</t>
  </si>
  <si>
    <t>APROBO</t>
  </si>
  <si>
    <t>NOMBRE</t>
  </si>
  <si>
    <t>BERTHA CRUZ FORERO</t>
  </si>
  <si>
    <t>LUZ DEYANIRA GONZALEZ CASTILLO</t>
  </si>
  <si>
    <t>FIRMA</t>
  </si>
  <si>
    <t>CARGO / ROL</t>
  </si>
  <si>
    <t>Subdirectora de Recursos Naturales</t>
  </si>
  <si>
    <t>Responsable proceso Evaluación Misional</t>
  </si>
  <si>
    <t>FECHA</t>
  </si>
  <si>
    <t>Con corte a 31 de Mayo de 2019 se han decidido cincuenta(50) procesos sancionatorios de vigencias anteriores.</t>
  </si>
  <si>
    <t>con corte de 31 de Mayo de 2019 se le ha dado impulso procesal a doscientos dos  (202) procesos de vigencias anteriores.</t>
  </si>
  <si>
    <t>Con corte a 31 de Mayo, se han iniciado 69 procesos sancionatorios y se le dio impulso procesal a dos (2)</t>
  </si>
  <si>
    <t>X</t>
  </si>
  <si>
    <t>Con corte a 30 de Junio de 2019 se han decidido sesenta y tres(63) procesos sancionatorios de vigencias anteriores.</t>
  </si>
  <si>
    <t>con corte de 30 de Junio de 2019 se le ha dado impulso procesal a doscientos sesenta  (260) procesos de vigencias anteriores.</t>
  </si>
  <si>
    <t>Con corte a 30 de Junio, se han iniciado ochenta y seis (86) procesos sancionatorios y se le dio impulso procesal a dos (8)</t>
  </si>
  <si>
    <t>Con corte a 30 de junio de 2019 se decidieron 73 Trámites permisionarios vigencias 2012-2018 así:
Aprovechamiento de Árboles Aislados: 64
Aprovechamiento persistente: 2
Permiso de Emisiotnes: 3
Licencia Ambiental: 4
Porcentaje de avance: 73/40=182%</t>
  </si>
  <si>
    <t>Con corte a  30 de junio de 2019 se decidieron 30 trámites en tiempos de 30 total decididos, así:
OOLA: 1 de 1
PERM: 1 de 1
AFAA: 28 de 28
Porcentaje de avance real: 30/30=100% *0,8 = 80%</t>
  </si>
  <si>
    <t>Con corte a 30 de junio de 2019, se han decidido 13 trámites de Modificación Licenciamiento Ambiental.
Se reporta avance financiero a 30 de junio de 2019</t>
  </si>
  <si>
    <t>No se realizaron seguimientos en el mes de junio</t>
  </si>
  <si>
    <t xml:space="preserve">En el mes de junio de 2019 se ejecutaron 22 operativos </t>
  </si>
  <si>
    <t>Se han realizado a la fecha modificaciones a 4 PSMV por lo tanto no es posible realizar seguimiento este año. Por tal razón la meta se calcula sobre 82 municipios</t>
  </si>
  <si>
    <t>\\Recursonatu50\actividades grupo de control y seguimiento 2019\MILENA MONTENEGRO\25-2503 INFORMES SISTEMA INTEGRADO SGC-MECI\FEV-18\Junio 2019</t>
  </si>
  <si>
    <t>3299-0900-0001-0001-01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</si>
</sst>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-[$$-340A]\ * #,##0_-;\-[$$-340A]\ * #,##0_-;_-[$$-340A]\ * &quot;-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2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justify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9" fontId="6" fillId="0" borderId="0" xfId="2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/>
    </xf>
    <xf numFmtId="3" fontId="1" fillId="0" borderId="6" xfId="0" applyNumberFormat="1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21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49" fontId="1" fillId="0" borderId="1" xfId="21" applyNumberFormat="1" applyFont="1" applyFill="1" applyBorder="1" applyAlignment="1" applyProtection="1">
      <alignment horizontal="center" vertical="center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/>
    </xf>
    <xf numFmtId="1" fontId="12" fillId="0" borderId="1" xfId="20" applyNumberFormat="1" applyFont="1" applyBorder="1" applyAlignment="1" applyProtection="1">
      <alignment horizontal="center" vertical="center" wrapText="1"/>
      <protection locked="0"/>
    </xf>
    <xf numFmtId="9" fontId="1" fillId="0" borderId="1" xfId="20" applyFont="1" applyBorder="1" applyAlignment="1" applyProtection="1">
      <alignment horizontal="center" vertical="center" wrapText="1"/>
      <protection/>
    </xf>
    <xf numFmtId="9" fontId="1" fillId="0" borderId="7" xfId="20" applyFont="1" applyBorder="1" applyAlignment="1" applyProtection="1">
      <alignment horizontal="center" vertical="center" wrapText="1"/>
      <protection/>
    </xf>
    <xf numFmtId="3" fontId="1" fillId="0" borderId="1" xfId="0" applyNumberFormat="1" applyFont="1" applyBorder="1" applyAlignment="1" applyProtection="1">
      <alignment horizontal="center" vertical="center" wrapText="1"/>
      <protection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21" applyNumberFormat="1" applyFont="1" applyBorder="1" applyAlignment="1" applyProtection="1">
      <alignment horizontal="center" vertical="center" wrapText="1"/>
      <protection/>
    </xf>
    <xf numFmtId="9" fontId="1" fillId="0" borderId="1" xfId="20" applyFont="1" applyBorder="1" applyAlignment="1" applyProtection="1">
      <alignment horizontal="center" vertical="center"/>
      <protection/>
    </xf>
    <xf numFmtId="49" fontId="1" fillId="0" borderId="1" xfId="21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9" fontId="12" fillId="0" borderId="1" xfId="20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justify" vertical="center" wrapText="1"/>
      <protection/>
    </xf>
    <xf numFmtId="1" fontId="12" fillId="5" borderId="1" xfId="20" applyNumberFormat="1" applyFont="1" applyFill="1" applyBorder="1" applyAlignment="1" applyProtection="1">
      <alignment horizontal="center" vertical="center" wrapText="1"/>
      <protection locked="0"/>
    </xf>
    <xf numFmtId="9" fontId="1" fillId="5" borderId="1" xfId="20" applyFont="1" applyFill="1" applyBorder="1" applyAlignment="1" applyProtection="1">
      <alignment horizontal="center" vertical="center" wrapText="1"/>
      <protection/>
    </xf>
    <xf numFmtId="9" fontId="1" fillId="5" borderId="7" xfId="20" applyFont="1" applyFill="1" applyBorder="1" applyAlignment="1" applyProtection="1">
      <alignment horizontal="center" vertical="center" wrapText="1"/>
      <protection/>
    </xf>
    <xf numFmtId="3" fontId="1" fillId="5" borderId="1" xfId="0" applyNumberFormat="1" applyFont="1" applyFill="1" applyBorder="1" applyAlignment="1" applyProtection="1">
      <alignment horizontal="center" vertical="center" wrapText="1"/>
      <protection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5" borderId="1" xfId="21" applyNumberFormat="1" applyFont="1" applyFill="1" applyBorder="1" applyAlignment="1" applyProtection="1">
      <alignment horizontal="center" vertical="center" wrapText="1"/>
      <protection/>
    </xf>
    <xf numFmtId="9" fontId="1" fillId="5" borderId="1" xfId="20" applyFont="1" applyFill="1" applyBorder="1" applyAlignment="1" applyProtection="1">
      <alignment horizontal="center" vertical="center"/>
      <protection/>
    </xf>
    <xf numFmtId="49" fontId="1" fillId="5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9" fontId="12" fillId="5" borderId="1" xfId="20" applyNumberFormat="1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/>
    </xf>
    <xf numFmtId="10" fontId="1" fillId="0" borderId="1" xfId="20" applyNumberFormat="1" applyFont="1" applyBorder="1" applyAlignment="1" applyProtection="1">
      <alignment horizontal="center" vertical="center" wrapText="1"/>
      <protection/>
    </xf>
    <xf numFmtId="10" fontId="12" fillId="0" borderId="1" xfId="20" applyNumberFormat="1" applyFont="1" applyBorder="1" applyAlignment="1" applyProtection="1">
      <alignment horizontal="center" vertical="center" wrapText="1"/>
      <protection locked="0"/>
    </xf>
    <xf numFmtId="49" fontId="1" fillId="0" borderId="1" xfId="21" applyNumberFormat="1" applyFont="1" applyBorder="1" applyAlignment="1" applyProtection="1">
      <alignment horizontal="center" vertical="center" wrapText="1"/>
      <protection locked="0"/>
    </xf>
    <xf numFmtId="0" fontId="14" fillId="0" borderId="1" xfId="22" applyBorder="1" applyAlignment="1" applyProtection="1">
      <alignment horizontal="center" vertical="center" wrapText="1"/>
      <protection locked="0"/>
    </xf>
    <xf numFmtId="2" fontId="12" fillId="0" borderId="1" xfId="20" applyNumberFormat="1" applyFont="1" applyBorder="1" applyAlignment="1" applyProtection="1">
      <alignment horizontal="center" vertical="center" wrapText="1"/>
      <protection locked="0"/>
    </xf>
    <xf numFmtId="49" fontId="1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9" fontId="12" fillId="0" borderId="1" xfId="2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9" fontId="1" fillId="0" borderId="4" xfId="20" applyFont="1" applyFill="1" applyBorder="1" applyAlignment="1" applyProtection="1">
      <alignment horizontal="center" vertical="center"/>
      <protection/>
    </xf>
    <xf numFmtId="9" fontId="1" fillId="6" borderId="4" xfId="21" applyNumberFormat="1" applyFont="1" applyFill="1" applyBorder="1" applyAlignment="1" applyProtection="1">
      <alignment horizontal="center" vertical="center"/>
      <protection/>
    </xf>
    <xf numFmtId="9" fontId="1" fillId="0" borderId="4" xfId="21" applyNumberFormat="1" applyFont="1" applyFill="1" applyBorder="1" applyAlignment="1" applyProtection="1">
      <alignment horizontal="center" vertical="center"/>
      <protection/>
    </xf>
    <xf numFmtId="3" fontId="1" fillId="0" borderId="4" xfId="21" applyNumberFormat="1" applyFont="1" applyBorder="1" applyAlignment="1" applyProtection="1">
      <alignment horizontal="center" vertical="center"/>
      <protection/>
    </xf>
    <xf numFmtId="3" fontId="1" fillId="0" borderId="4" xfId="21" applyNumberFormat="1" applyFont="1" applyBorder="1" applyAlignment="1" applyProtection="1">
      <alignment horizontal="center" vertical="center"/>
      <protection locked="0"/>
    </xf>
    <xf numFmtId="9" fontId="1" fillId="0" borderId="4" xfId="21" applyNumberFormat="1" applyFont="1" applyBorder="1" applyAlignment="1" applyProtection="1">
      <alignment horizontal="center" vertical="center" wrapText="1"/>
      <protection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9" fontId="1" fillId="0" borderId="4" xfId="2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9" fontId="1" fillId="0" borderId="0" xfId="21" applyNumberFormat="1" applyFont="1" applyFill="1" applyBorder="1" applyAlignment="1" applyProtection="1">
      <alignment horizontal="center" vertical="center"/>
      <protection/>
    </xf>
    <xf numFmtId="9" fontId="1" fillId="0" borderId="0" xfId="21" applyNumberFormat="1" applyFont="1" applyFill="1" applyBorder="1" applyAlignment="1" applyProtection="1">
      <alignment horizontal="center" vertical="center"/>
      <protection/>
    </xf>
    <xf numFmtId="1" fontId="7" fillId="0" borderId="0" xfId="21" applyNumberFormat="1" applyFont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49" fontId="1" fillId="0" borderId="0" xfId="2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horizontal="justify" vertical="center" wrapText="1"/>
    </xf>
    <xf numFmtId="49" fontId="12" fillId="0" borderId="1" xfId="21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42" fontId="7" fillId="0" borderId="0" xfId="23" applyFont="1" applyBorder="1" applyAlignment="1" applyProtection="1">
      <alignment horizontal="right" vertical="center"/>
      <protection/>
    </xf>
    <xf numFmtId="42" fontId="0" fillId="0" borderId="0" xfId="23" applyFont="1" applyFill="1" applyBorder="1" applyAlignment="1" applyProtection="1">
      <alignment vertical="center"/>
      <protection/>
    </xf>
    <xf numFmtId="10" fontId="1" fillId="5" borderId="7" xfId="20" applyNumberFormat="1" applyFont="1" applyFill="1" applyBorder="1" applyAlignment="1" applyProtection="1">
      <alignment horizontal="center" vertical="center" wrapText="1"/>
      <protection/>
    </xf>
    <xf numFmtId="49" fontId="6" fillId="0" borderId="0" xfId="21" applyNumberFormat="1" applyFont="1" applyFill="1" applyBorder="1" applyAlignment="1" applyProtection="1">
      <alignment horizontal="center" vertical="center"/>
      <protection locked="0"/>
    </xf>
    <xf numFmtId="9" fontId="1" fillId="5" borderId="1" xfId="20" applyFont="1" applyFill="1" applyBorder="1" applyAlignment="1" applyProtection="1">
      <alignment horizontal="center" vertical="center" wrapText="1"/>
      <protection/>
    </xf>
    <xf numFmtId="1" fontId="1" fillId="0" borderId="1" xfId="20" applyNumberFormat="1" applyFont="1" applyBorder="1" applyAlignment="1" applyProtection="1">
      <alignment horizontal="center" vertical="center" wrapText="1"/>
      <protection/>
    </xf>
    <xf numFmtId="42" fontId="19" fillId="0" borderId="0" xfId="23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9" fontId="1" fillId="0" borderId="1" xfId="20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1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9" fontId="12" fillId="5" borderId="7" xfId="20" applyFont="1" applyFill="1" applyBorder="1" applyAlignment="1" applyProtection="1">
      <alignment horizontal="center" vertical="center" wrapText="1"/>
      <protection locked="0"/>
    </xf>
    <xf numFmtId="9" fontId="12" fillId="5" borderId="18" xfId="20" applyFont="1" applyFill="1" applyBorder="1" applyAlignment="1" applyProtection="1">
      <alignment horizontal="center" vertical="center" wrapText="1"/>
      <protection locked="0"/>
    </xf>
    <xf numFmtId="9" fontId="12" fillId="5" borderId="4" xfId="20" applyFont="1" applyFill="1" applyBorder="1" applyAlignment="1" applyProtection="1">
      <alignment horizontal="center" vertical="center" wrapText="1"/>
      <protection locked="0"/>
    </xf>
    <xf numFmtId="9" fontId="1" fillId="5" borderId="7" xfId="21" applyNumberFormat="1" applyFont="1" applyFill="1" applyBorder="1" applyAlignment="1" applyProtection="1">
      <alignment horizontal="center" vertical="center" wrapText="1"/>
      <protection/>
    </xf>
    <xf numFmtId="9" fontId="1" fillId="5" borderId="18" xfId="21" applyNumberFormat="1" applyFont="1" applyFill="1" applyBorder="1" applyAlignment="1" applyProtection="1">
      <alignment horizontal="center" vertical="center" wrapText="1"/>
      <protection/>
    </xf>
    <xf numFmtId="9" fontId="1" fillId="5" borderId="4" xfId="21" applyNumberFormat="1" applyFont="1" applyFill="1" applyBorder="1" applyAlignment="1" applyProtection="1">
      <alignment horizontal="center" vertical="center" wrapText="1"/>
      <protection/>
    </xf>
    <xf numFmtId="9" fontId="1" fillId="5" borderId="1" xfId="20" applyFont="1" applyFill="1" applyBorder="1" applyAlignment="1" applyProtection="1">
      <alignment horizontal="center" vertical="center" wrapText="1"/>
      <protection/>
    </xf>
    <xf numFmtId="3" fontId="1" fillId="5" borderId="9" xfId="0" applyNumberFormat="1" applyFont="1" applyFill="1" applyBorder="1" applyAlignment="1" applyProtection="1">
      <alignment horizontal="center" vertical="center" wrapText="1"/>
      <protection/>
    </xf>
    <xf numFmtId="3" fontId="1" fillId="5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7" xfId="21" applyNumberFormat="1" applyFont="1" applyBorder="1" applyAlignment="1" applyProtection="1">
      <alignment horizontal="center" vertical="center" wrapText="1"/>
      <protection/>
    </xf>
    <xf numFmtId="9" fontId="1" fillId="0" borderId="18" xfId="21" applyNumberFormat="1" applyFont="1" applyBorder="1" applyAlignment="1" applyProtection="1">
      <alignment horizontal="center" vertical="center" wrapText="1"/>
      <protection/>
    </xf>
    <xf numFmtId="9" fontId="1" fillId="0" borderId="4" xfId="21" applyNumberFormat="1" applyFont="1" applyBorder="1" applyAlignment="1" applyProtection="1">
      <alignment horizontal="center" vertical="center" wrapText="1"/>
      <protection/>
    </xf>
    <xf numFmtId="9" fontId="12" fillId="0" borderId="7" xfId="20" applyFont="1" applyBorder="1" applyAlignment="1" applyProtection="1">
      <alignment horizontal="center" vertical="center" wrapText="1"/>
      <protection locked="0"/>
    </xf>
    <xf numFmtId="9" fontId="12" fillId="0" borderId="18" xfId="20" applyFont="1" applyBorder="1" applyAlignment="1" applyProtection="1">
      <alignment horizontal="center" vertical="center" wrapText="1"/>
      <protection locked="0"/>
    </xf>
    <xf numFmtId="9" fontId="12" fillId="0" borderId="4" xfId="2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1" fillId="5" borderId="13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0" fontId="1" fillId="5" borderId="19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 applyProtection="1">
      <alignment horizontal="center" vertical="center" wrapText="1"/>
      <protection/>
    </xf>
    <xf numFmtId="0" fontId="1" fillId="5" borderId="20" xfId="0" applyFont="1" applyFill="1" applyBorder="1" applyAlignment="1" applyProtection="1">
      <alignment horizontal="center" vertical="center" wrapText="1"/>
      <protection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0" fontId="1" fillId="5" borderId="16" xfId="0" applyFont="1" applyFill="1" applyBorder="1" applyAlignment="1" applyProtection="1">
      <alignment horizontal="center" vertical="center" wrapText="1"/>
      <protection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9" fontId="1" fillId="5" borderId="7" xfId="0" applyNumberFormat="1" applyFont="1" applyFill="1" applyBorder="1" applyAlignment="1" applyProtection="1">
      <alignment horizontal="center" vertical="center" wrapText="1"/>
      <protection/>
    </xf>
    <xf numFmtId="9" fontId="1" fillId="5" borderId="18" xfId="0" applyNumberFormat="1" applyFont="1" applyFill="1" applyBorder="1" applyAlignment="1" applyProtection="1">
      <alignment horizontal="center" vertical="center" wrapText="1"/>
      <protection/>
    </xf>
    <xf numFmtId="9" fontId="1" fillId="5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9" fontId="1" fillId="0" borderId="9" xfId="20" applyFont="1" applyFill="1" applyBorder="1" applyAlignment="1" applyProtection="1">
      <alignment horizontal="center" vertical="center" wrapText="1"/>
      <protection/>
    </xf>
    <xf numFmtId="9" fontId="1" fillId="0" borderId="10" xfId="20" applyFont="1" applyFill="1" applyBorder="1" applyAlignment="1" applyProtection="1">
      <alignment horizontal="center" vertical="center" wrapText="1"/>
      <protection/>
    </xf>
    <xf numFmtId="9" fontId="1" fillId="0" borderId="7" xfId="0" applyNumberFormat="1" applyFont="1" applyFill="1" applyBorder="1" applyAlignment="1" applyProtection="1">
      <alignment horizontal="center" vertical="center" wrapText="1"/>
      <protection/>
    </xf>
    <xf numFmtId="9" fontId="1" fillId="0" borderId="18" xfId="0" applyNumberFormat="1" applyFont="1" applyFill="1" applyBorder="1" applyAlignment="1" applyProtection="1">
      <alignment horizontal="center" vertical="center" wrapText="1"/>
      <protection/>
    </xf>
    <xf numFmtId="9" fontId="1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 locked="0"/>
    </xf>
    <xf numFmtId="49" fontId="1" fillId="0" borderId="1" xfId="2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2" borderId="22" xfId="0" applyFont="1" applyFill="1" applyBorder="1" applyAlignment="1" applyProtection="1">
      <alignment horizontal="left" vertical="center" wrapText="1"/>
      <protection/>
    </xf>
    <xf numFmtId="0" fontId="7" fillId="2" borderId="23" xfId="0" applyFont="1" applyFill="1" applyBorder="1" applyAlignment="1" applyProtection="1">
      <alignment horizontal="left" vertical="center" wrapText="1"/>
      <protection/>
    </xf>
    <xf numFmtId="1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left" vertical="center" wrapText="1"/>
      <protection/>
    </xf>
    <xf numFmtId="1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1" fillId="0" borderId="19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Border="1" applyAlignment="1" applyProtection="1">
      <alignment horizontal="left" vertical="center" wrapText="1"/>
      <protection/>
    </xf>
    <xf numFmtId="1" fontId="1" fillId="0" borderId="20" xfId="0" applyNumberFormat="1" applyFont="1" applyFill="1" applyBorder="1" applyAlignment="1" applyProtection="1">
      <alignment horizontal="left" vertical="center" wrapText="1"/>
      <protection/>
    </xf>
    <xf numFmtId="1" fontId="1" fillId="0" borderId="24" xfId="0" applyNumberFormat="1" applyFont="1" applyFill="1" applyBorder="1" applyAlignment="1" applyProtection="1">
      <alignment horizontal="left" vertical="center" wrapText="1"/>
      <protection/>
    </xf>
    <xf numFmtId="1" fontId="1" fillId="0" borderId="25" xfId="0" applyNumberFormat="1" applyFont="1" applyFill="1" applyBorder="1" applyAlignment="1" applyProtection="1">
      <alignment horizontal="left" vertical="center" wrapText="1"/>
      <protection/>
    </xf>
    <xf numFmtId="1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/>
    </xf>
    <xf numFmtId="0" fontId="7" fillId="2" borderId="2" xfId="0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7" fillId="2" borderId="31" xfId="0" applyFont="1" applyFill="1" applyBorder="1" applyAlignment="1" applyProtection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49" fontId="6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Millares_FORMATO POA" xfId="21"/>
    <cellStyle name="Hipervínculo" xfId="22"/>
    <cellStyle name="Moneda [0]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571500</xdr:colOff>
      <xdr:row>4</xdr:row>
      <xdr:rowOff>28575</xdr:rowOff>
    </xdr:to>
    <xdr:pic>
      <xdr:nvPicPr>
        <xdr:cNvPr id="2" name="1 Imagen" descr="LOGO DOCUMENT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47625"/>
          <a:ext cx="15906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571500</xdr:colOff>
      <xdr:row>4</xdr:row>
      <xdr:rowOff>47625</xdr:rowOff>
    </xdr:to>
    <xdr:pic>
      <xdr:nvPicPr>
        <xdr:cNvPr id="2" name="1 Imagen" descr="LOGO DOCUMENT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47625"/>
          <a:ext cx="1590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\\Recursonatu50\actividades%20grupo%20de%20control%20y%20seguimiento%202019\MILENA%20MONTENEGRO\25-2503%20INFORMES%20SISTEMA%20INTEGRADO%20SGC-MECI\FEV-18\Marzo%202019" TargetMode="External" /><Relationship Id="rId2" Type="http://schemas.openxmlformats.org/officeDocument/2006/relationships/hyperlink" Target="file:///\\Recursonatu50\actividades%20grupo%20de%20control%20y%20seguimiento%202019\MILENA%20MONTENEGRO\25-2503%20INFORMES%20SISTEMA%20INTEGRADO%20SGC-MECI\FEV-18\Marzo%202019" TargetMode="External" /><Relationship Id="rId3" Type="http://schemas.openxmlformats.org/officeDocument/2006/relationships/hyperlink" Target="file:///\\Recursonatu50\actividades%20grupo%20de%20control%20y%20seguimiento%202019\MILENA%20MONTENEGRO\25-2503%20INFORMES%20SISTEMA%20INTEGRADO%20SGC-MECI\FEV-18\Marzo%202019" TargetMode="External" /><Relationship Id="rId4" Type="http://schemas.openxmlformats.org/officeDocument/2006/relationships/hyperlink" Target="file:///\\Recursonatu50\actividades%20grupo%20de%20control%20y%20seguimiento%202019\MILENA%20MONTENEGRO\25-2503%20INFORMES%20SISTEMA%20INTEGRADO%20SGC-MECI\FEV-18\Marzo%202019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"/>
  <sheetViews>
    <sheetView workbookViewId="0" topLeftCell="J7">
      <selection activeCell="M31" sqref="M31"/>
    </sheetView>
  </sheetViews>
  <sheetFormatPr defaultColWidth="11.421875" defaultRowHeight="1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5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7" width="19.00390625" style="91" customWidth="1"/>
    <col min="18" max="18" width="20.7109375" style="91" customWidth="1"/>
    <col min="19" max="19" width="20.8515625" style="1" customWidth="1"/>
    <col min="20" max="20" width="20.28125" style="1" customWidth="1"/>
    <col min="21" max="21" width="18.57421875" style="1" customWidth="1"/>
    <col min="22" max="22" width="20.8515625" style="1" customWidth="1"/>
    <col min="23" max="23" width="77.00390625" style="1" customWidth="1"/>
    <col min="24" max="24" width="51.140625" style="1" customWidth="1"/>
    <col min="25" max="256" width="11.421875" style="1" customWidth="1"/>
    <col min="257" max="257" width="8.421875" style="1" customWidth="1"/>
    <col min="258" max="258" width="16.57421875" style="1" customWidth="1"/>
    <col min="259" max="260" width="13.140625" style="1" customWidth="1"/>
    <col min="261" max="261" width="17.140625" style="1" customWidth="1"/>
    <col min="262" max="262" width="11.421875" style="1" customWidth="1"/>
    <col min="263" max="263" width="50.00390625" style="1" customWidth="1"/>
    <col min="264" max="264" width="25.140625" style="1" customWidth="1"/>
    <col min="265" max="265" width="21.57421875" style="1" customWidth="1"/>
    <col min="266" max="266" width="28.28125" style="1" customWidth="1"/>
    <col min="267" max="267" width="15.7109375" style="1" customWidth="1"/>
    <col min="268" max="268" width="16.57421875" style="1" customWidth="1"/>
    <col min="269" max="273" width="19.00390625" style="1" customWidth="1"/>
    <col min="274" max="274" width="20.7109375" style="1" customWidth="1"/>
    <col min="275" max="275" width="20.8515625" style="1" customWidth="1"/>
    <col min="276" max="276" width="20.28125" style="1" customWidth="1"/>
    <col min="277" max="277" width="18.57421875" style="1" customWidth="1"/>
    <col min="278" max="278" width="20.8515625" style="1" customWidth="1"/>
    <col min="279" max="279" width="77.00390625" style="1" customWidth="1"/>
    <col min="280" max="280" width="51.140625" style="1" customWidth="1"/>
    <col min="281" max="512" width="11.421875" style="1" customWidth="1"/>
    <col min="513" max="513" width="8.421875" style="1" customWidth="1"/>
    <col min="514" max="514" width="16.57421875" style="1" customWidth="1"/>
    <col min="515" max="516" width="13.140625" style="1" customWidth="1"/>
    <col min="517" max="517" width="17.140625" style="1" customWidth="1"/>
    <col min="518" max="518" width="11.421875" style="1" customWidth="1"/>
    <col min="519" max="519" width="50.00390625" style="1" customWidth="1"/>
    <col min="520" max="520" width="25.140625" style="1" customWidth="1"/>
    <col min="521" max="521" width="21.57421875" style="1" customWidth="1"/>
    <col min="522" max="522" width="28.28125" style="1" customWidth="1"/>
    <col min="523" max="523" width="15.7109375" style="1" customWidth="1"/>
    <col min="524" max="524" width="16.57421875" style="1" customWidth="1"/>
    <col min="525" max="529" width="19.00390625" style="1" customWidth="1"/>
    <col min="530" max="530" width="20.7109375" style="1" customWidth="1"/>
    <col min="531" max="531" width="20.8515625" style="1" customWidth="1"/>
    <col min="532" max="532" width="20.28125" style="1" customWidth="1"/>
    <col min="533" max="533" width="18.57421875" style="1" customWidth="1"/>
    <col min="534" max="534" width="20.8515625" style="1" customWidth="1"/>
    <col min="535" max="535" width="77.00390625" style="1" customWidth="1"/>
    <col min="536" max="536" width="51.140625" style="1" customWidth="1"/>
    <col min="537" max="768" width="11.421875" style="1" customWidth="1"/>
    <col min="769" max="769" width="8.421875" style="1" customWidth="1"/>
    <col min="770" max="770" width="16.57421875" style="1" customWidth="1"/>
    <col min="771" max="772" width="13.140625" style="1" customWidth="1"/>
    <col min="773" max="773" width="17.140625" style="1" customWidth="1"/>
    <col min="774" max="774" width="11.421875" style="1" customWidth="1"/>
    <col min="775" max="775" width="50.00390625" style="1" customWidth="1"/>
    <col min="776" max="776" width="25.140625" style="1" customWidth="1"/>
    <col min="777" max="777" width="21.57421875" style="1" customWidth="1"/>
    <col min="778" max="778" width="28.28125" style="1" customWidth="1"/>
    <col min="779" max="779" width="15.7109375" style="1" customWidth="1"/>
    <col min="780" max="780" width="16.57421875" style="1" customWidth="1"/>
    <col min="781" max="785" width="19.00390625" style="1" customWidth="1"/>
    <col min="786" max="786" width="20.7109375" style="1" customWidth="1"/>
    <col min="787" max="787" width="20.8515625" style="1" customWidth="1"/>
    <col min="788" max="788" width="20.28125" style="1" customWidth="1"/>
    <col min="789" max="789" width="18.57421875" style="1" customWidth="1"/>
    <col min="790" max="790" width="20.8515625" style="1" customWidth="1"/>
    <col min="791" max="791" width="77.00390625" style="1" customWidth="1"/>
    <col min="792" max="792" width="51.140625" style="1" customWidth="1"/>
    <col min="793" max="1024" width="11.421875" style="1" customWidth="1"/>
    <col min="1025" max="1025" width="8.421875" style="1" customWidth="1"/>
    <col min="1026" max="1026" width="16.57421875" style="1" customWidth="1"/>
    <col min="1027" max="1028" width="13.140625" style="1" customWidth="1"/>
    <col min="1029" max="1029" width="17.140625" style="1" customWidth="1"/>
    <col min="1030" max="1030" width="11.421875" style="1" customWidth="1"/>
    <col min="1031" max="1031" width="50.00390625" style="1" customWidth="1"/>
    <col min="1032" max="1032" width="25.140625" style="1" customWidth="1"/>
    <col min="1033" max="1033" width="21.57421875" style="1" customWidth="1"/>
    <col min="1034" max="1034" width="28.28125" style="1" customWidth="1"/>
    <col min="1035" max="1035" width="15.7109375" style="1" customWidth="1"/>
    <col min="1036" max="1036" width="16.57421875" style="1" customWidth="1"/>
    <col min="1037" max="1041" width="19.00390625" style="1" customWidth="1"/>
    <col min="1042" max="1042" width="20.7109375" style="1" customWidth="1"/>
    <col min="1043" max="1043" width="20.8515625" style="1" customWidth="1"/>
    <col min="1044" max="1044" width="20.28125" style="1" customWidth="1"/>
    <col min="1045" max="1045" width="18.57421875" style="1" customWidth="1"/>
    <col min="1046" max="1046" width="20.8515625" style="1" customWidth="1"/>
    <col min="1047" max="1047" width="77.00390625" style="1" customWidth="1"/>
    <col min="1048" max="1048" width="51.140625" style="1" customWidth="1"/>
    <col min="1049" max="1280" width="11.421875" style="1" customWidth="1"/>
    <col min="1281" max="1281" width="8.421875" style="1" customWidth="1"/>
    <col min="1282" max="1282" width="16.57421875" style="1" customWidth="1"/>
    <col min="1283" max="1284" width="13.140625" style="1" customWidth="1"/>
    <col min="1285" max="1285" width="17.140625" style="1" customWidth="1"/>
    <col min="1286" max="1286" width="11.421875" style="1" customWidth="1"/>
    <col min="1287" max="1287" width="50.00390625" style="1" customWidth="1"/>
    <col min="1288" max="1288" width="25.140625" style="1" customWidth="1"/>
    <col min="1289" max="1289" width="21.57421875" style="1" customWidth="1"/>
    <col min="1290" max="1290" width="28.28125" style="1" customWidth="1"/>
    <col min="1291" max="1291" width="15.7109375" style="1" customWidth="1"/>
    <col min="1292" max="1292" width="16.57421875" style="1" customWidth="1"/>
    <col min="1293" max="1297" width="19.00390625" style="1" customWidth="1"/>
    <col min="1298" max="1298" width="20.7109375" style="1" customWidth="1"/>
    <col min="1299" max="1299" width="20.8515625" style="1" customWidth="1"/>
    <col min="1300" max="1300" width="20.28125" style="1" customWidth="1"/>
    <col min="1301" max="1301" width="18.57421875" style="1" customWidth="1"/>
    <col min="1302" max="1302" width="20.8515625" style="1" customWidth="1"/>
    <col min="1303" max="1303" width="77.00390625" style="1" customWidth="1"/>
    <col min="1304" max="1304" width="51.140625" style="1" customWidth="1"/>
    <col min="1305" max="1536" width="11.421875" style="1" customWidth="1"/>
    <col min="1537" max="1537" width="8.421875" style="1" customWidth="1"/>
    <col min="1538" max="1538" width="16.57421875" style="1" customWidth="1"/>
    <col min="1539" max="1540" width="13.140625" style="1" customWidth="1"/>
    <col min="1541" max="1541" width="17.140625" style="1" customWidth="1"/>
    <col min="1542" max="1542" width="11.421875" style="1" customWidth="1"/>
    <col min="1543" max="1543" width="50.00390625" style="1" customWidth="1"/>
    <col min="1544" max="1544" width="25.140625" style="1" customWidth="1"/>
    <col min="1545" max="1545" width="21.57421875" style="1" customWidth="1"/>
    <col min="1546" max="1546" width="28.28125" style="1" customWidth="1"/>
    <col min="1547" max="1547" width="15.7109375" style="1" customWidth="1"/>
    <col min="1548" max="1548" width="16.57421875" style="1" customWidth="1"/>
    <col min="1549" max="1553" width="19.00390625" style="1" customWidth="1"/>
    <col min="1554" max="1554" width="20.7109375" style="1" customWidth="1"/>
    <col min="1555" max="1555" width="20.8515625" style="1" customWidth="1"/>
    <col min="1556" max="1556" width="20.28125" style="1" customWidth="1"/>
    <col min="1557" max="1557" width="18.57421875" style="1" customWidth="1"/>
    <col min="1558" max="1558" width="20.8515625" style="1" customWidth="1"/>
    <col min="1559" max="1559" width="77.00390625" style="1" customWidth="1"/>
    <col min="1560" max="1560" width="51.140625" style="1" customWidth="1"/>
    <col min="1561" max="1792" width="11.421875" style="1" customWidth="1"/>
    <col min="1793" max="1793" width="8.421875" style="1" customWidth="1"/>
    <col min="1794" max="1794" width="16.57421875" style="1" customWidth="1"/>
    <col min="1795" max="1796" width="13.140625" style="1" customWidth="1"/>
    <col min="1797" max="1797" width="17.140625" style="1" customWidth="1"/>
    <col min="1798" max="1798" width="11.421875" style="1" customWidth="1"/>
    <col min="1799" max="1799" width="50.00390625" style="1" customWidth="1"/>
    <col min="1800" max="1800" width="25.140625" style="1" customWidth="1"/>
    <col min="1801" max="1801" width="21.57421875" style="1" customWidth="1"/>
    <col min="1802" max="1802" width="28.28125" style="1" customWidth="1"/>
    <col min="1803" max="1803" width="15.7109375" style="1" customWidth="1"/>
    <col min="1804" max="1804" width="16.57421875" style="1" customWidth="1"/>
    <col min="1805" max="1809" width="19.00390625" style="1" customWidth="1"/>
    <col min="1810" max="1810" width="20.7109375" style="1" customWidth="1"/>
    <col min="1811" max="1811" width="20.8515625" style="1" customWidth="1"/>
    <col min="1812" max="1812" width="20.28125" style="1" customWidth="1"/>
    <col min="1813" max="1813" width="18.57421875" style="1" customWidth="1"/>
    <col min="1814" max="1814" width="20.8515625" style="1" customWidth="1"/>
    <col min="1815" max="1815" width="77.00390625" style="1" customWidth="1"/>
    <col min="1816" max="1816" width="51.140625" style="1" customWidth="1"/>
    <col min="1817" max="2048" width="11.421875" style="1" customWidth="1"/>
    <col min="2049" max="2049" width="8.421875" style="1" customWidth="1"/>
    <col min="2050" max="2050" width="16.57421875" style="1" customWidth="1"/>
    <col min="2051" max="2052" width="13.140625" style="1" customWidth="1"/>
    <col min="2053" max="2053" width="17.140625" style="1" customWidth="1"/>
    <col min="2054" max="2054" width="11.421875" style="1" customWidth="1"/>
    <col min="2055" max="2055" width="50.00390625" style="1" customWidth="1"/>
    <col min="2056" max="2056" width="25.140625" style="1" customWidth="1"/>
    <col min="2057" max="2057" width="21.57421875" style="1" customWidth="1"/>
    <col min="2058" max="2058" width="28.28125" style="1" customWidth="1"/>
    <col min="2059" max="2059" width="15.7109375" style="1" customWidth="1"/>
    <col min="2060" max="2060" width="16.57421875" style="1" customWidth="1"/>
    <col min="2061" max="2065" width="19.00390625" style="1" customWidth="1"/>
    <col min="2066" max="2066" width="20.7109375" style="1" customWidth="1"/>
    <col min="2067" max="2067" width="20.8515625" style="1" customWidth="1"/>
    <col min="2068" max="2068" width="20.28125" style="1" customWidth="1"/>
    <col min="2069" max="2069" width="18.57421875" style="1" customWidth="1"/>
    <col min="2070" max="2070" width="20.8515625" style="1" customWidth="1"/>
    <col min="2071" max="2071" width="77.00390625" style="1" customWidth="1"/>
    <col min="2072" max="2072" width="51.140625" style="1" customWidth="1"/>
    <col min="2073" max="2304" width="11.421875" style="1" customWidth="1"/>
    <col min="2305" max="2305" width="8.421875" style="1" customWidth="1"/>
    <col min="2306" max="2306" width="16.57421875" style="1" customWidth="1"/>
    <col min="2307" max="2308" width="13.140625" style="1" customWidth="1"/>
    <col min="2309" max="2309" width="17.140625" style="1" customWidth="1"/>
    <col min="2310" max="2310" width="11.421875" style="1" customWidth="1"/>
    <col min="2311" max="2311" width="50.00390625" style="1" customWidth="1"/>
    <col min="2312" max="2312" width="25.140625" style="1" customWidth="1"/>
    <col min="2313" max="2313" width="21.57421875" style="1" customWidth="1"/>
    <col min="2314" max="2314" width="28.28125" style="1" customWidth="1"/>
    <col min="2315" max="2315" width="15.7109375" style="1" customWidth="1"/>
    <col min="2316" max="2316" width="16.57421875" style="1" customWidth="1"/>
    <col min="2317" max="2321" width="19.00390625" style="1" customWidth="1"/>
    <col min="2322" max="2322" width="20.7109375" style="1" customWidth="1"/>
    <col min="2323" max="2323" width="20.8515625" style="1" customWidth="1"/>
    <col min="2324" max="2324" width="20.28125" style="1" customWidth="1"/>
    <col min="2325" max="2325" width="18.57421875" style="1" customWidth="1"/>
    <col min="2326" max="2326" width="20.8515625" style="1" customWidth="1"/>
    <col min="2327" max="2327" width="77.00390625" style="1" customWidth="1"/>
    <col min="2328" max="2328" width="51.140625" style="1" customWidth="1"/>
    <col min="2329" max="2560" width="11.421875" style="1" customWidth="1"/>
    <col min="2561" max="2561" width="8.421875" style="1" customWidth="1"/>
    <col min="2562" max="2562" width="16.57421875" style="1" customWidth="1"/>
    <col min="2563" max="2564" width="13.140625" style="1" customWidth="1"/>
    <col min="2565" max="2565" width="17.140625" style="1" customWidth="1"/>
    <col min="2566" max="2566" width="11.421875" style="1" customWidth="1"/>
    <col min="2567" max="2567" width="50.00390625" style="1" customWidth="1"/>
    <col min="2568" max="2568" width="25.140625" style="1" customWidth="1"/>
    <col min="2569" max="2569" width="21.57421875" style="1" customWidth="1"/>
    <col min="2570" max="2570" width="28.28125" style="1" customWidth="1"/>
    <col min="2571" max="2571" width="15.7109375" style="1" customWidth="1"/>
    <col min="2572" max="2572" width="16.57421875" style="1" customWidth="1"/>
    <col min="2573" max="2577" width="19.00390625" style="1" customWidth="1"/>
    <col min="2578" max="2578" width="20.7109375" style="1" customWidth="1"/>
    <col min="2579" max="2579" width="20.8515625" style="1" customWidth="1"/>
    <col min="2580" max="2580" width="20.28125" style="1" customWidth="1"/>
    <col min="2581" max="2581" width="18.57421875" style="1" customWidth="1"/>
    <col min="2582" max="2582" width="20.8515625" style="1" customWidth="1"/>
    <col min="2583" max="2583" width="77.00390625" style="1" customWidth="1"/>
    <col min="2584" max="2584" width="51.140625" style="1" customWidth="1"/>
    <col min="2585" max="2816" width="11.421875" style="1" customWidth="1"/>
    <col min="2817" max="2817" width="8.421875" style="1" customWidth="1"/>
    <col min="2818" max="2818" width="16.57421875" style="1" customWidth="1"/>
    <col min="2819" max="2820" width="13.140625" style="1" customWidth="1"/>
    <col min="2821" max="2821" width="17.140625" style="1" customWidth="1"/>
    <col min="2822" max="2822" width="11.421875" style="1" customWidth="1"/>
    <col min="2823" max="2823" width="50.00390625" style="1" customWidth="1"/>
    <col min="2824" max="2824" width="25.140625" style="1" customWidth="1"/>
    <col min="2825" max="2825" width="21.57421875" style="1" customWidth="1"/>
    <col min="2826" max="2826" width="28.28125" style="1" customWidth="1"/>
    <col min="2827" max="2827" width="15.7109375" style="1" customWidth="1"/>
    <col min="2828" max="2828" width="16.57421875" style="1" customWidth="1"/>
    <col min="2829" max="2833" width="19.00390625" style="1" customWidth="1"/>
    <col min="2834" max="2834" width="20.7109375" style="1" customWidth="1"/>
    <col min="2835" max="2835" width="20.8515625" style="1" customWidth="1"/>
    <col min="2836" max="2836" width="20.28125" style="1" customWidth="1"/>
    <col min="2837" max="2837" width="18.57421875" style="1" customWidth="1"/>
    <col min="2838" max="2838" width="20.8515625" style="1" customWidth="1"/>
    <col min="2839" max="2839" width="77.00390625" style="1" customWidth="1"/>
    <col min="2840" max="2840" width="51.140625" style="1" customWidth="1"/>
    <col min="2841" max="3072" width="11.421875" style="1" customWidth="1"/>
    <col min="3073" max="3073" width="8.421875" style="1" customWidth="1"/>
    <col min="3074" max="3074" width="16.57421875" style="1" customWidth="1"/>
    <col min="3075" max="3076" width="13.140625" style="1" customWidth="1"/>
    <col min="3077" max="3077" width="17.140625" style="1" customWidth="1"/>
    <col min="3078" max="3078" width="11.421875" style="1" customWidth="1"/>
    <col min="3079" max="3079" width="50.00390625" style="1" customWidth="1"/>
    <col min="3080" max="3080" width="25.140625" style="1" customWidth="1"/>
    <col min="3081" max="3081" width="21.57421875" style="1" customWidth="1"/>
    <col min="3082" max="3082" width="28.28125" style="1" customWidth="1"/>
    <col min="3083" max="3083" width="15.7109375" style="1" customWidth="1"/>
    <col min="3084" max="3084" width="16.57421875" style="1" customWidth="1"/>
    <col min="3085" max="3089" width="19.00390625" style="1" customWidth="1"/>
    <col min="3090" max="3090" width="20.7109375" style="1" customWidth="1"/>
    <col min="3091" max="3091" width="20.8515625" style="1" customWidth="1"/>
    <col min="3092" max="3092" width="20.28125" style="1" customWidth="1"/>
    <col min="3093" max="3093" width="18.57421875" style="1" customWidth="1"/>
    <col min="3094" max="3094" width="20.8515625" style="1" customWidth="1"/>
    <col min="3095" max="3095" width="77.00390625" style="1" customWidth="1"/>
    <col min="3096" max="3096" width="51.140625" style="1" customWidth="1"/>
    <col min="3097" max="3328" width="11.421875" style="1" customWidth="1"/>
    <col min="3329" max="3329" width="8.421875" style="1" customWidth="1"/>
    <col min="3330" max="3330" width="16.57421875" style="1" customWidth="1"/>
    <col min="3331" max="3332" width="13.140625" style="1" customWidth="1"/>
    <col min="3333" max="3333" width="17.140625" style="1" customWidth="1"/>
    <col min="3334" max="3334" width="11.421875" style="1" customWidth="1"/>
    <col min="3335" max="3335" width="50.00390625" style="1" customWidth="1"/>
    <col min="3336" max="3336" width="25.140625" style="1" customWidth="1"/>
    <col min="3337" max="3337" width="21.57421875" style="1" customWidth="1"/>
    <col min="3338" max="3338" width="28.28125" style="1" customWidth="1"/>
    <col min="3339" max="3339" width="15.7109375" style="1" customWidth="1"/>
    <col min="3340" max="3340" width="16.57421875" style="1" customWidth="1"/>
    <col min="3341" max="3345" width="19.00390625" style="1" customWidth="1"/>
    <col min="3346" max="3346" width="20.7109375" style="1" customWidth="1"/>
    <col min="3347" max="3347" width="20.8515625" style="1" customWidth="1"/>
    <col min="3348" max="3348" width="20.28125" style="1" customWidth="1"/>
    <col min="3349" max="3349" width="18.57421875" style="1" customWidth="1"/>
    <col min="3350" max="3350" width="20.8515625" style="1" customWidth="1"/>
    <col min="3351" max="3351" width="77.00390625" style="1" customWidth="1"/>
    <col min="3352" max="3352" width="51.140625" style="1" customWidth="1"/>
    <col min="3353" max="3584" width="11.421875" style="1" customWidth="1"/>
    <col min="3585" max="3585" width="8.421875" style="1" customWidth="1"/>
    <col min="3586" max="3586" width="16.57421875" style="1" customWidth="1"/>
    <col min="3587" max="3588" width="13.140625" style="1" customWidth="1"/>
    <col min="3589" max="3589" width="17.140625" style="1" customWidth="1"/>
    <col min="3590" max="3590" width="11.421875" style="1" customWidth="1"/>
    <col min="3591" max="3591" width="50.00390625" style="1" customWidth="1"/>
    <col min="3592" max="3592" width="25.140625" style="1" customWidth="1"/>
    <col min="3593" max="3593" width="21.57421875" style="1" customWidth="1"/>
    <col min="3594" max="3594" width="28.28125" style="1" customWidth="1"/>
    <col min="3595" max="3595" width="15.7109375" style="1" customWidth="1"/>
    <col min="3596" max="3596" width="16.57421875" style="1" customWidth="1"/>
    <col min="3597" max="3601" width="19.00390625" style="1" customWidth="1"/>
    <col min="3602" max="3602" width="20.7109375" style="1" customWidth="1"/>
    <col min="3603" max="3603" width="20.8515625" style="1" customWidth="1"/>
    <col min="3604" max="3604" width="20.28125" style="1" customWidth="1"/>
    <col min="3605" max="3605" width="18.57421875" style="1" customWidth="1"/>
    <col min="3606" max="3606" width="20.8515625" style="1" customWidth="1"/>
    <col min="3607" max="3607" width="77.00390625" style="1" customWidth="1"/>
    <col min="3608" max="3608" width="51.140625" style="1" customWidth="1"/>
    <col min="3609" max="3840" width="11.421875" style="1" customWidth="1"/>
    <col min="3841" max="3841" width="8.421875" style="1" customWidth="1"/>
    <col min="3842" max="3842" width="16.57421875" style="1" customWidth="1"/>
    <col min="3843" max="3844" width="13.140625" style="1" customWidth="1"/>
    <col min="3845" max="3845" width="17.140625" style="1" customWidth="1"/>
    <col min="3846" max="3846" width="11.421875" style="1" customWidth="1"/>
    <col min="3847" max="3847" width="50.00390625" style="1" customWidth="1"/>
    <col min="3848" max="3848" width="25.140625" style="1" customWidth="1"/>
    <col min="3849" max="3849" width="21.57421875" style="1" customWidth="1"/>
    <col min="3850" max="3850" width="28.28125" style="1" customWidth="1"/>
    <col min="3851" max="3851" width="15.7109375" style="1" customWidth="1"/>
    <col min="3852" max="3852" width="16.57421875" style="1" customWidth="1"/>
    <col min="3853" max="3857" width="19.00390625" style="1" customWidth="1"/>
    <col min="3858" max="3858" width="20.7109375" style="1" customWidth="1"/>
    <col min="3859" max="3859" width="20.8515625" style="1" customWidth="1"/>
    <col min="3860" max="3860" width="20.28125" style="1" customWidth="1"/>
    <col min="3861" max="3861" width="18.57421875" style="1" customWidth="1"/>
    <col min="3862" max="3862" width="20.8515625" style="1" customWidth="1"/>
    <col min="3863" max="3863" width="77.00390625" style="1" customWidth="1"/>
    <col min="3864" max="3864" width="51.140625" style="1" customWidth="1"/>
    <col min="3865" max="4096" width="11.421875" style="1" customWidth="1"/>
    <col min="4097" max="4097" width="8.421875" style="1" customWidth="1"/>
    <col min="4098" max="4098" width="16.57421875" style="1" customWidth="1"/>
    <col min="4099" max="4100" width="13.140625" style="1" customWidth="1"/>
    <col min="4101" max="4101" width="17.140625" style="1" customWidth="1"/>
    <col min="4102" max="4102" width="11.421875" style="1" customWidth="1"/>
    <col min="4103" max="4103" width="50.00390625" style="1" customWidth="1"/>
    <col min="4104" max="4104" width="25.140625" style="1" customWidth="1"/>
    <col min="4105" max="4105" width="21.57421875" style="1" customWidth="1"/>
    <col min="4106" max="4106" width="28.28125" style="1" customWidth="1"/>
    <col min="4107" max="4107" width="15.7109375" style="1" customWidth="1"/>
    <col min="4108" max="4108" width="16.57421875" style="1" customWidth="1"/>
    <col min="4109" max="4113" width="19.00390625" style="1" customWidth="1"/>
    <col min="4114" max="4114" width="20.7109375" style="1" customWidth="1"/>
    <col min="4115" max="4115" width="20.8515625" style="1" customWidth="1"/>
    <col min="4116" max="4116" width="20.28125" style="1" customWidth="1"/>
    <col min="4117" max="4117" width="18.57421875" style="1" customWidth="1"/>
    <col min="4118" max="4118" width="20.8515625" style="1" customWidth="1"/>
    <col min="4119" max="4119" width="77.00390625" style="1" customWidth="1"/>
    <col min="4120" max="4120" width="51.140625" style="1" customWidth="1"/>
    <col min="4121" max="4352" width="11.421875" style="1" customWidth="1"/>
    <col min="4353" max="4353" width="8.421875" style="1" customWidth="1"/>
    <col min="4354" max="4354" width="16.57421875" style="1" customWidth="1"/>
    <col min="4355" max="4356" width="13.140625" style="1" customWidth="1"/>
    <col min="4357" max="4357" width="17.140625" style="1" customWidth="1"/>
    <col min="4358" max="4358" width="11.421875" style="1" customWidth="1"/>
    <col min="4359" max="4359" width="50.00390625" style="1" customWidth="1"/>
    <col min="4360" max="4360" width="25.140625" style="1" customWidth="1"/>
    <col min="4361" max="4361" width="21.57421875" style="1" customWidth="1"/>
    <col min="4362" max="4362" width="28.28125" style="1" customWidth="1"/>
    <col min="4363" max="4363" width="15.7109375" style="1" customWidth="1"/>
    <col min="4364" max="4364" width="16.57421875" style="1" customWidth="1"/>
    <col min="4365" max="4369" width="19.00390625" style="1" customWidth="1"/>
    <col min="4370" max="4370" width="20.7109375" style="1" customWidth="1"/>
    <col min="4371" max="4371" width="20.8515625" style="1" customWidth="1"/>
    <col min="4372" max="4372" width="20.28125" style="1" customWidth="1"/>
    <col min="4373" max="4373" width="18.57421875" style="1" customWidth="1"/>
    <col min="4374" max="4374" width="20.8515625" style="1" customWidth="1"/>
    <col min="4375" max="4375" width="77.00390625" style="1" customWidth="1"/>
    <col min="4376" max="4376" width="51.140625" style="1" customWidth="1"/>
    <col min="4377" max="4608" width="11.421875" style="1" customWidth="1"/>
    <col min="4609" max="4609" width="8.421875" style="1" customWidth="1"/>
    <col min="4610" max="4610" width="16.57421875" style="1" customWidth="1"/>
    <col min="4611" max="4612" width="13.140625" style="1" customWidth="1"/>
    <col min="4613" max="4613" width="17.140625" style="1" customWidth="1"/>
    <col min="4614" max="4614" width="11.421875" style="1" customWidth="1"/>
    <col min="4615" max="4615" width="50.00390625" style="1" customWidth="1"/>
    <col min="4616" max="4616" width="25.140625" style="1" customWidth="1"/>
    <col min="4617" max="4617" width="21.57421875" style="1" customWidth="1"/>
    <col min="4618" max="4618" width="28.28125" style="1" customWidth="1"/>
    <col min="4619" max="4619" width="15.7109375" style="1" customWidth="1"/>
    <col min="4620" max="4620" width="16.57421875" style="1" customWidth="1"/>
    <col min="4621" max="4625" width="19.00390625" style="1" customWidth="1"/>
    <col min="4626" max="4626" width="20.7109375" style="1" customWidth="1"/>
    <col min="4627" max="4627" width="20.8515625" style="1" customWidth="1"/>
    <col min="4628" max="4628" width="20.28125" style="1" customWidth="1"/>
    <col min="4629" max="4629" width="18.57421875" style="1" customWidth="1"/>
    <col min="4630" max="4630" width="20.8515625" style="1" customWidth="1"/>
    <col min="4631" max="4631" width="77.00390625" style="1" customWidth="1"/>
    <col min="4632" max="4632" width="51.140625" style="1" customWidth="1"/>
    <col min="4633" max="4864" width="11.421875" style="1" customWidth="1"/>
    <col min="4865" max="4865" width="8.421875" style="1" customWidth="1"/>
    <col min="4866" max="4866" width="16.57421875" style="1" customWidth="1"/>
    <col min="4867" max="4868" width="13.140625" style="1" customWidth="1"/>
    <col min="4869" max="4869" width="17.140625" style="1" customWidth="1"/>
    <col min="4870" max="4870" width="11.421875" style="1" customWidth="1"/>
    <col min="4871" max="4871" width="50.00390625" style="1" customWidth="1"/>
    <col min="4872" max="4872" width="25.140625" style="1" customWidth="1"/>
    <col min="4873" max="4873" width="21.57421875" style="1" customWidth="1"/>
    <col min="4874" max="4874" width="28.28125" style="1" customWidth="1"/>
    <col min="4875" max="4875" width="15.7109375" style="1" customWidth="1"/>
    <col min="4876" max="4876" width="16.57421875" style="1" customWidth="1"/>
    <col min="4877" max="4881" width="19.00390625" style="1" customWidth="1"/>
    <col min="4882" max="4882" width="20.7109375" style="1" customWidth="1"/>
    <col min="4883" max="4883" width="20.8515625" style="1" customWidth="1"/>
    <col min="4884" max="4884" width="20.28125" style="1" customWidth="1"/>
    <col min="4885" max="4885" width="18.57421875" style="1" customWidth="1"/>
    <col min="4886" max="4886" width="20.8515625" style="1" customWidth="1"/>
    <col min="4887" max="4887" width="77.00390625" style="1" customWidth="1"/>
    <col min="4888" max="4888" width="51.140625" style="1" customWidth="1"/>
    <col min="4889" max="5120" width="11.421875" style="1" customWidth="1"/>
    <col min="5121" max="5121" width="8.421875" style="1" customWidth="1"/>
    <col min="5122" max="5122" width="16.57421875" style="1" customWidth="1"/>
    <col min="5123" max="5124" width="13.140625" style="1" customWidth="1"/>
    <col min="5125" max="5125" width="17.140625" style="1" customWidth="1"/>
    <col min="5126" max="5126" width="11.421875" style="1" customWidth="1"/>
    <col min="5127" max="5127" width="50.00390625" style="1" customWidth="1"/>
    <col min="5128" max="5128" width="25.140625" style="1" customWidth="1"/>
    <col min="5129" max="5129" width="21.57421875" style="1" customWidth="1"/>
    <col min="5130" max="5130" width="28.28125" style="1" customWidth="1"/>
    <col min="5131" max="5131" width="15.7109375" style="1" customWidth="1"/>
    <col min="5132" max="5132" width="16.57421875" style="1" customWidth="1"/>
    <col min="5133" max="5137" width="19.00390625" style="1" customWidth="1"/>
    <col min="5138" max="5138" width="20.7109375" style="1" customWidth="1"/>
    <col min="5139" max="5139" width="20.8515625" style="1" customWidth="1"/>
    <col min="5140" max="5140" width="20.28125" style="1" customWidth="1"/>
    <col min="5141" max="5141" width="18.57421875" style="1" customWidth="1"/>
    <col min="5142" max="5142" width="20.8515625" style="1" customWidth="1"/>
    <col min="5143" max="5143" width="77.00390625" style="1" customWidth="1"/>
    <col min="5144" max="5144" width="51.140625" style="1" customWidth="1"/>
    <col min="5145" max="5376" width="11.421875" style="1" customWidth="1"/>
    <col min="5377" max="5377" width="8.421875" style="1" customWidth="1"/>
    <col min="5378" max="5378" width="16.57421875" style="1" customWidth="1"/>
    <col min="5379" max="5380" width="13.140625" style="1" customWidth="1"/>
    <col min="5381" max="5381" width="17.140625" style="1" customWidth="1"/>
    <col min="5382" max="5382" width="11.421875" style="1" customWidth="1"/>
    <col min="5383" max="5383" width="50.00390625" style="1" customWidth="1"/>
    <col min="5384" max="5384" width="25.140625" style="1" customWidth="1"/>
    <col min="5385" max="5385" width="21.57421875" style="1" customWidth="1"/>
    <col min="5386" max="5386" width="28.28125" style="1" customWidth="1"/>
    <col min="5387" max="5387" width="15.7109375" style="1" customWidth="1"/>
    <col min="5388" max="5388" width="16.57421875" style="1" customWidth="1"/>
    <col min="5389" max="5393" width="19.00390625" style="1" customWidth="1"/>
    <col min="5394" max="5394" width="20.7109375" style="1" customWidth="1"/>
    <col min="5395" max="5395" width="20.8515625" style="1" customWidth="1"/>
    <col min="5396" max="5396" width="20.28125" style="1" customWidth="1"/>
    <col min="5397" max="5397" width="18.57421875" style="1" customWidth="1"/>
    <col min="5398" max="5398" width="20.8515625" style="1" customWidth="1"/>
    <col min="5399" max="5399" width="77.00390625" style="1" customWidth="1"/>
    <col min="5400" max="5400" width="51.140625" style="1" customWidth="1"/>
    <col min="5401" max="5632" width="11.421875" style="1" customWidth="1"/>
    <col min="5633" max="5633" width="8.421875" style="1" customWidth="1"/>
    <col min="5634" max="5634" width="16.57421875" style="1" customWidth="1"/>
    <col min="5635" max="5636" width="13.140625" style="1" customWidth="1"/>
    <col min="5637" max="5637" width="17.140625" style="1" customWidth="1"/>
    <col min="5638" max="5638" width="11.421875" style="1" customWidth="1"/>
    <col min="5639" max="5639" width="50.00390625" style="1" customWidth="1"/>
    <col min="5640" max="5640" width="25.140625" style="1" customWidth="1"/>
    <col min="5641" max="5641" width="21.57421875" style="1" customWidth="1"/>
    <col min="5642" max="5642" width="28.28125" style="1" customWidth="1"/>
    <col min="5643" max="5643" width="15.7109375" style="1" customWidth="1"/>
    <col min="5644" max="5644" width="16.57421875" style="1" customWidth="1"/>
    <col min="5645" max="5649" width="19.00390625" style="1" customWidth="1"/>
    <col min="5650" max="5650" width="20.7109375" style="1" customWidth="1"/>
    <col min="5651" max="5651" width="20.8515625" style="1" customWidth="1"/>
    <col min="5652" max="5652" width="20.28125" style="1" customWidth="1"/>
    <col min="5653" max="5653" width="18.57421875" style="1" customWidth="1"/>
    <col min="5654" max="5654" width="20.8515625" style="1" customWidth="1"/>
    <col min="5655" max="5655" width="77.00390625" style="1" customWidth="1"/>
    <col min="5656" max="5656" width="51.140625" style="1" customWidth="1"/>
    <col min="5657" max="5888" width="11.421875" style="1" customWidth="1"/>
    <col min="5889" max="5889" width="8.421875" style="1" customWidth="1"/>
    <col min="5890" max="5890" width="16.57421875" style="1" customWidth="1"/>
    <col min="5891" max="5892" width="13.140625" style="1" customWidth="1"/>
    <col min="5893" max="5893" width="17.140625" style="1" customWidth="1"/>
    <col min="5894" max="5894" width="11.421875" style="1" customWidth="1"/>
    <col min="5895" max="5895" width="50.00390625" style="1" customWidth="1"/>
    <col min="5896" max="5896" width="25.140625" style="1" customWidth="1"/>
    <col min="5897" max="5897" width="21.57421875" style="1" customWidth="1"/>
    <col min="5898" max="5898" width="28.28125" style="1" customWidth="1"/>
    <col min="5899" max="5899" width="15.7109375" style="1" customWidth="1"/>
    <col min="5900" max="5900" width="16.57421875" style="1" customWidth="1"/>
    <col min="5901" max="5905" width="19.00390625" style="1" customWidth="1"/>
    <col min="5906" max="5906" width="20.7109375" style="1" customWidth="1"/>
    <col min="5907" max="5907" width="20.8515625" style="1" customWidth="1"/>
    <col min="5908" max="5908" width="20.28125" style="1" customWidth="1"/>
    <col min="5909" max="5909" width="18.57421875" style="1" customWidth="1"/>
    <col min="5910" max="5910" width="20.8515625" style="1" customWidth="1"/>
    <col min="5911" max="5911" width="77.00390625" style="1" customWidth="1"/>
    <col min="5912" max="5912" width="51.140625" style="1" customWidth="1"/>
    <col min="5913" max="6144" width="11.421875" style="1" customWidth="1"/>
    <col min="6145" max="6145" width="8.421875" style="1" customWidth="1"/>
    <col min="6146" max="6146" width="16.57421875" style="1" customWidth="1"/>
    <col min="6147" max="6148" width="13.140625" style="1" customWidth="1"/>
    <col min="6149" max="6149" width="17.140625" style="1" customWidth="1"/>
    <col min="6150" max="6150" width="11.421875" style="1" customWidth="1"/>
    <col min="6151" max="6151" width="50.00390625" style="1" customWidth="1"/>
    <col min="6152" max="6152" width="25.140625" style="1" customWidth="1"/>
    <col min="6153" max="6153" width="21.57421875" style="1" customWidth="1"/>
    <col min="6154" max="6154" width="28.28125" style="1" customWidth="1"/>
    <col min="6155" max="6155" width="15.7109375" style="1" customWidth="1"/>
    <col min="6156" max="6156" width="16.57421875" style="1" customWidth="1"/>
    <col min="6157" max="6161" width="19.00390625" style="1" customWidth="1"/>
    <col min="6162" max="6162" width="20.7109375" style="1" customWidth="1"/>
    <col min="6163" max="6163" width="20.8515625" style="1" customWidth="1"/>
    <col min="6164" max="6164" width="20.28125" style="1" customWidth="1"/>
    <col min="6165" max="6165" width="18.57421875" style="1" customWidth="1"/>
    <col min="6166" max="6166" width="20.8515625" style="1" customWidth="1"/>
    <col min="6167" max="6167" width="77.00390625" style="1" customWidth="1"/>
    <col min="6168" max="6168" width="51.140625" style="1" customWidth="1"/>
    <col min="6169" max="6400" width="11.421875" style="1" customWidth="1"/>
    <col min="6401" max="6401" width="8.421875" style="1" customWidth="1"/>
    <col min="6402" max="6402" width="16.57421875" style="1" customWidth="1"/>
    <col min="6403" max="6404" width="13.140625" style="1" customWidth="1"/>
    <col min="6405" max="6405" width="17.140625" style="1" customWidth="1"/>
    <col min="6406" max="6406" width="11.421875" style="1" customWidth="1"/>
    <col min="6407" max="6407" width="50.00390625" style="1" customWidth="1"/>
    <col min="6408" max="6408" width="25.140625" style="1" customWidth="1"/>
    <col min="6409" max="6409" width="21.57421875" style="1" customWidth="1"/>
    <col min="6410" max="6410" width="28.28125" style="1" customWidth="1"/>
    <col min="6411" max="6411" width="15.7109375" style="1" customWidth="1"/>
    <col min="6412" max="6412" width="16.57421875" style="1" customWidth="1"/>
    <col min="6413" max="6417" width="19.00390625" style="1" customWidth="1"/>
    <col min="6418" max="6418" width="20.7109375" style="1" customWidth="1"/>
    <col min="6419" max="6419" width="20.8515625" style="1" customWidth="1"/>
    <col min="6420" max="6420" width="20.28125" style="1" customWidth="1"/>
    <col min="6421" max="6421" width="18.57421875" style="1" customWidth="1"/>
    <col min="6422" max="6422" width="20.8515625" style="1" customWidth="1"/>
    <col min="6423" max="6423" width="77.00390625" style="1" customWidth="1"/>
    <col min="6424" max="6424" width="51.140625" style="1" customWidth="1"/>
    <col min="6425" max="6656" width="11.421875" style="1" customWidth="1"/>
    <col min="6657" max="6657" width="8.421875" style="1" customWidth="1"/>
    <col min="6658" max="6658" width="16.57421875" style="1" customWidth="1"/>
    <col min="6659" max="6660" width="13.140625" style="1" customWidth="1"/>
    <col min="6661" max="6661" width="17.140625" style="1" customWidth="1"/>
    <col min="6662" max="6662" width="11.421875" style="1" customWidth="1"/>
    <col min="6663" max="6663" width="50.00390625" style="1" customWidth="1"/>
    <col min="6664" max="6664" width="25.140625" style="1" customWidth="1"/>
    <col min="6665" max="6665" width="21.57421875" style="1" customWidth="1"/>
    <col min="6666" max="6666" width="28.28125" style="1" customWidth="1"/>
    <col min="6667" max="6667" width="15.7109375" style="1" customWidth="1"/>
    <col min="6668" max="6668" width="16.57421875" style="1" customWidth="1"/>
    <col min="6669" max="6673" width="19.00390625" style="1" customWidth="1"/>
    <col min="6674" max="6674" width="20.7109375" style="1" customWidth="1"/>
    <col min="6675" max="6675" width="20.8515625" style="1" customWidth="1"/>
    <col min="6676" max="6676" width="20.28125" style="1" customWidth="1"/>
    <col min="6677" max="6677" width="18.57421875" style="1" customWidth="1"/>
    <col min="6678" max="6678" width="20.8515625" style="1" customWidth="1"/>
    <col min="6679" max="6679" width="77.00390625" style="1" customWidth="1"/>
    <col min="6680" max="6680" width="51.140625" style="1" customWidth="1"/>
    <col min="6681" max="6912" width="11.421875" style="1" customWidth="1"/>
    <col min="6913" max="6913" width="8.421875" style="1" customWidth="1"/>
    <col min="6914" max="6914" width="16.57421875" style="1" customWidth="1"/>
    <col min="6915" max="6916" width="13.140625" style="1" customWidth="1"/>
    <col min="6917" max="6917" width="17.140625" style="1" customWidth="1"/>
    <col min="6918" max="6918" width="11.421875" style="1" customWidth="1"/>
    <col min="6919" max="6919" width="50.00390625" style="1" customWidth="1"/>
    <col min="6920" max="6920" width="25.140625" style="1" customWidth="1"/>
    <col min="6921" max="6921" width="21.57421875" style="1" customWidth="1"/>
    <col min="6922" max="6922" width="28.28125" style="1" customWidth="1"/>
    <col min="6923" max="6923" width="15.7109375" style="1" customWidth="1"/>
    <col min="6924" max="6924" width="16.57421875" style="1" customWidth="1"/>
    <col min="6925" max="6929" width="19.00390625" style="1" customWidth="1"/>
    <col min="6930" max="6930" width="20.7109375" style="1" customWidth="1"/>
    <col min="6931" max="6931" width="20.8515625" style="1" customWidth="1"/>
    <col min="6932" max="6932" width="20.28125" style="1" customWidth="1"/>
    <col min="6933" max="6933" width="18.57421875" style="1" customWidth="1"/>
    <col min="6934" max="6934" width="20.8515625" style="1" customWidth="1"/>
    <col min="6935" max="6935" width="77.00390625" style="1" customWidth="1"/>
    <col min="6936" max="6936" width="51.140625" style="1" customWidth="1"/>
    <col min="6937" max="7168" width="11.421875" style="1" customWidth="1"/>
    <col min="7169" max="7169" width="8.421875" style="1" customWidth="1"/>
    <col min="7170" max="7170" width="16.57421875" style="1" customWidth="1"/>
    <col min="7171" max="7172" width="13.140625" style="1" customWidth="1"/>
    <col min="7173" max="7173" width="17.140625" style="1" customWidth="1"/>
    <col min="7174" max="7174" width="11.421875" style="1" customWidth="1"/>
    <col min="7175" max="7175" width="50.00390625" style="1" customWidth="1"/>
    <col min="7176" max="7176" width="25.140625" style="1" customWidth="1"/>
    <col min="7177" max="7177" width="21.57421875" style="1" customWidth="1"/>
    <col min="7178" max="7178" width="28.28125" style="1" customWidth="1"/>
    <col min="7179" max="7179" width="15.7109375" style="1" customWidth="1"/>
    <col min="7180" max="7180" width="16.57421875" style="1" customWidth="1"/>
    <col min="7181" max="7185" width="19.00390625" style="1" customWidth="1"/>
    <col min="7186" max="7186" width="20.7109375" style="1" customWidth="1"/>
    <col min="7187" max="7187" width="20.8515625" style="1" customWidth="1"/>
    <col min="7188" max="7188" width="20.28125" style="1" customWidth="1"/>
    <col min="7189" max="7189" width="18.57421875" style="1" customWidth="1"/>
    <col min="7190" max="7190" width="20.8515625" style="1" customWidth="1"/>
    <col min="7191" max="7191" width="77.00390625" style="1" customWidth="1"/>
    <col min="7192" max="7192" width="51.140625" style="1" customWidth="1"/>
    <col min="7193" max="7424" width="11.421875" style="1" customWidth="1"/>
    <col min="7425" max="7425" width="8.421875" style="1" customWidth="1"/>
    <col min="7426" max="7426" width="16.57421875" style="1" customWidth="1"/>
    <col min="7427" max="7428" width="13.140625" style="1" customWidth="1"/>
    <col min="7429" max="7429" width="17.140625" style="1" customWidth="1"/>
    <col min="7430" max="7430" width="11.421875" style="1" customWidth="1"/>
    <col min="7431" max="7431" width="50.00390625" style="1" customWidth="1"/>
    <col min="7432" max="7432" width="25.140625" style="1" customWidth="1"/>
    <col min="7433" max="7433" width="21.57421875" style="1" customWidth="1"/>
    <col min="7434" max="7434" width="28.28125" style="1" customWidth="1"/>
    <col min="7435" max="7435" width="15.7109375" style="1" customWidth="1"/>
    <col min="7436" max="7436" width="16.57421875" style="1" customWidth="1"/>
    <col min="7437" max="7441" width="19.00390625" style="1" customWidth="1"/>
    <col min="7442" max="7442" width="20.7109375" style="1" customWidth="1"/>
    <col min="7443" max="7443" width="20.8515625" style="1" customWidth="1"/>
    <col min="7444" max="7444" width="20.28125" style="1" customWidth="1"/>
    <col min="7445" max="7445" width="18.57421875" style="1" customWidth="1"/>
    <col min="7446" max="7446" width="20.8515625" style="1" customWidth="1"/>
    <col min="7447" max="7447" width="77.00390625" style="1" customWidth="1"/>
    <col min="7448" max="7448" width="51.140625" style="1" customWidth="1"/>
    <col min="7449" max="7680" width="11.421875" style="1" customWidth="1"/>
    <col min="7681" max="7681" width="8.421875" style="1" customWidth="1"/>
    <col min="7682" max="7682" width="16.57421875" style="1" customWidth="1"/>
    <col min="7683" max="7684" width="13.140625" style="1" customWidth="1"/>
    <col min="7685" max="7685" width="17.140625" style="1" customWidth="1"/>
    <col min="7686" max="7686" width="11.421875" style="1" customWidth="1"/>
    <col min="7687" max="7687" width="50.00390625" style="1" customWidth="1"/>
    <col min="7688" max="7688" width="25.140625" style="1" customWidth="1"/>
    <col min="7689" max="7689" width="21.57421875" style="1" customWidth="1"/>
    <col min="7690" max="7690" width="28.28125" style="1" customWidth="1"/>
    <col min="7691" max="7691" width="15.7109375" style="1" customWidth="1"/>
    <col min="7692" max="7692" width="16.57421875" style="1" customWidth="1"/>
    <col min="7693" max="7697" width="19.00390625" style="1" customWidth="1"/>
    <col min="7698" max="7698" width="20.7109375" style="1" customWidth="1"/>
    <col min="7699" max="7699" width="20.8515625" style="1" customWidth="1"/>
    <col min="7700" max="7700" width="20.28125" style="1" customWidth="1"/>
    <col min="7701" max="7701" width="18.57421875" style="1" customWidth="1"/>
    <col min="7702" max="7702" width="20.8515625" style="1" customWidth="1"/>
    <col min="7703" max="7703" width="77.00390625" style="1" customWidth="1"/>
    <col min="7704" max="7704" width="51.140625" style="1" customWidth="1"/>
    <col min="7705" max="7936" width="11.421875" style="1" customWidth="1"/>
    <col min="7937" max="7937" width="8.421875" style="1" customWidth="1"/>
    <col min="7938" max="7938" width="16.57421875" style="1" customWidth="1"/>
    <col min="7939" max="7940" width="13.140625" style="1" customWidth="1"/>
    <col min="7941" max="7941" width="17.140625" style="1" customWidth="1"/>
    <col min="7942" max="7942" width="11.421875" style="1" customWidth="1"/>
    <col min="7943" max="7943" width="50.00390625" style="1" customWidth="1"/>
    <col min="7944" max="7944" width="25.140625" style="1" customWidth="1"/>
    <col min="7945" max="7945" width="21.57421875" style="1" customWidth="1"/>
    <col min="7946" max="7946" width="28.28125" style="1" customWidth="1"/>
    <col min="7947" max="7947" width="15.7109375" style="1" customWidth="1"/>
    <col min="7948" max="7948" width="16.57421875" style="1" customWidth="1"/>
    <col min="7949" max="7953" width="19.00390625" style="1" customWidth="1"/>
    <col min="7954" max="7954" width="20.7109375" style="1" customWidth="1"/>
    <col min="7955" max="7955" width="20.8515625" style="1" customWidth="1"/>
    <col min="7956" max="7956" width="20.28125" style="1" customWidth="1"/>
    <col min="7957" max="7957" width="18.57421875" style="1" customWidth="1"/>
    <col min="7958" max="7958" width="20.8515625" style="1" customWidth="1"/>
    <col min="7959" max="7959" width="77.00390625" style="1" customWidth="1"/>
    <col min="7960" max="7960" width="51.140625" style="1" customWidth="1"/>
    <col min="7961" max="8192" width="11.421875" style="1" customWidth="1"/>
    <col min="8193" max="8193" width="8.421875" style="1" customWidth="1"/>
    <col min="8194" max="8194" width="16.57421875" style="1" customWidth="1"/>
    <col min="8195" max="8196" width="13.140625" style="1" customWidth="1"/>
    <col min="8197" max="8197" width="17.140625" style="1" customWidth="1"/>
    <col min="8198" max="8198" width="11.421875" style="1" customWidth="1"/>
    <col min="8199" max="8199" width="50.00390625" style="1" customWidth="1"/>
    <col min="8200" max="8200" width="25.140625" style="1" customWidth="1"/>
    <col min="8201" max="8201" width="21.57421875" style="1" customWidth="1"/>
    <col min="8202" max="8202" width="28.28125" style="1" customWidth="1"/>
    <col min="8203" max="8203" width="15.7109375" style="1" customWidth="1"/>
    <col min="8204" max="8204" width="16.57421875" style="1" customWidth="1"/>
    <col min="8205" max="8209" width="19.00390625" style="1" customWidth="1"/>
    <col min="8210" max="8210" width="20.7109375" style="1" customWidth="1"/>
    <col min="8211" max="8211" width="20.8515625" style="1" customWidth="1"/>
    <col min="8212" max="8212" width="20.28125" style="1" customWidth="1"/>
    <col min="8213" max="8213" width="18.57421875" style="1" customWidth="1"/>
    <col min="8214" max="8214" width="20.8515625" style="1" customWidth="1"/>
    <col min="8215" max="8215" width="77.00390625" style="1" customWidth="1"/>
    <col min="8216" max="8216" width="51.140625" style="1" customWidth="1"/>
    <col min="8217" max="8448" width="11.421875" style="1" customWidth="1"/>
    <col min="8449" max="8449" width="8.421875" style="1" customWidth="1"/>
    <col min="8450" max="8450" width="16.57421875" style="1" customWidth="1"/>
    <col min="8451" max="8452" width="13.140625" style="1" customWidth="1"/>
    <col min="8453" max="8453" width="17.140625" style="1" customWidth="1"/>
    <col min="8454" max="8454" width="11.421875" style="1" customWidth="1"/>
    <col min="8455" max="8455" width="50.00390625" style="1" customWidth="1"/>
    <col min="8456" max="8456" width="25.140625" style="1" customWidth="1"/>
    <col min="8457" max="8457" width="21.57421875" style="1" customWidth="1"/>
    <col min="8458" max="8458" width="28.28125" style="1" customWidth="1"/>
    <col min="8459" max="8459" width="15.7109375" style="1" customWidth="1"/>
    <col min="8460" max="8460" width="16.57421875" style="1" customWidth="1"/>
    <col min="8461" max="8465" width="19.00390625" style="1" customWidth="1"/>
    <col min="8466" max="8466" width="20.7109375" style="1" customWidth="1"/>
    <col min="8467" max="8467" width="20.8515625" style="1" customWidth="1"/>
    <col min="8468" max="8468" width="20.28125" style="1" customWidth="1"/>
    <col min="8469" max="8469" width="18.57421875" style="1" customWidth="1"/>
    <col min="8470" max="8470" width="20.8515625" style="1" customWidth="1"/>
    <col min="8471" max="8471" width="77.00390625" style="1" customWidth="1"/>
    <col min="8472" max="8472" width="51.140625" style="1" customWidth="1"/>
    <col min="8473" max="8704" width="11.421875" style="1" customWidth="1"/>
    <col min="8705" max="8705" width="8.421875" style="1" customWidth="1"/>
    <col min="8706" max="8706" width="16.57421875" style="1" customWidth="1"/>
    <col min="8707" max="8708" width="13.140625" style="1" customWidth="1"/>
    <col min="8709" max="8709" width="17.140625" style="1" customWidth="1"/>
    <col min="8710" max="8710" width="11.421875" style="1" customWidth="1"/>
    <col min="8711" max="8711" width="50.00390625" style="1" customWidth="1"/>
    <col min="8712" max="8712" width="25.140625" style="1" customWidth="1"/>
    <col min="8713" max="8713" width="21.57421875" style="1" customWidth="1"/>
    <col min="8714" max="8714" width="28.28125" style="1" customWidth="1"/>
    <col min="8715" max="8715" width="15.7109375" style="1" customWidth="1"/>
    <col min="8716" max="8716" width="16.57421875" style="1" customWidth="1"/>
    <col min="8717" max="8721" width="19.00390625" style="1" customWidth="1"/>
    <col min="8722" max="8722" width="20.7109375" style="1" customWidth="1"/>
    <col min="8723" max="8723" width="20.8515625" style="1" customWidth="1"/>
    <col min="8724" max="8724" width="20.28125" style="1" customWidth="1"/>
    <col min="8725" max="8725" width="18.57421875" style="1" customWidth="1"/>
    <col min="8726" max="8726" width="20.8515625" style="1" customWidth="1"/>
    <col min="8727" max="8727" width="77.00390625" style="1" customWidth="1"/>
    <col min="8728" max="8728" width="51.140625" style="1" customWidth="1"/>
    <col min="8729" max="8960" width="11.421875" style="1" customWidth="1"/>
    <col min="8961" max="8961" width="8.421875" style="1" customWidth="1"/>
    <col min="8962" max="8962" width="16.57421875" style="1" customWidth="1"/>
    <col min="8963" max="8964" width="13.140625" style="1" customWidth="1"/>
    <col min="8965" max="8965" width="17.140625" style="1" customWidth="1"/>
    <col min="8966" max="8966" width="11.421875" style="1" customWidth="1"/>
    <col min="8967" max="8967" width="50.00390625" style="1" customWidth="1"/>
    <col min="8968" max="8968" width="25.140625" style="1" customWidth="1"/>
    <col min="8969" max="8969" width="21.57421875" style="1" customWidth="1"/>
    <col min="8970" max="8970" width="28.28125" style="1" customWidth="1"/>
    <col min="8971" max="8971" width="15.7109375" style="1" customWidth="1"/>
    <col min="8972" max="8972" width="16.57421875" style="1" customWidth="1"/>
    <col min="8973" max="8977" width="19.00390625" style="1" customWidth="1"/>
    <col min="8978" max="8978" width="20.7109375" style="1" customWidth="1"/>
    <col min="8979" max="8979" width="20.8515625" style="1" customWidth="1"/>
    <col min="8980" max="8980" width="20.28125" style="1" customWidth="1"/>
    <col min="8981" max="8981" width="18.57421875" style="1" customWidth="1"/>
    <col min="8982" max="8982" width="20.8515625" style="1" customWidth="1"/>
    <col min="8983" max="8983" width="77.00390625" style="1" customWidth="1"/>
    <col min="8984" max="8984" width="51.140625" style="1" customWidth="1"/>
    <col min="8985" max="9216" width="11.421875" style="1" customWidth="1"/>
    <col min="9217" max="9217" width="8.421875" style="1" customWidth="1"/>
    <col min="9218" max="9218" width="16.57421875" style="1" customWidth="1"/>
    <col min="9219" max="9220" width="13.140625" style="1" customWidth="1"/>
    <col min="9221" max="9221" width="17.140625" style="1" customWidth="1"/>
    <col min="9222" max="9222" width="11.421875" style="1" customWidth="1"/>
    <col min="9223" max="9223" width="50.00390625" style="1" customWidth="1"/>
    <col min="9224" max="9224" width="25.140625" style="1" customWidth="1"/>
    <col min="9225" max="9225" width="21.57421875" style="1" customWidth="1"/>
    <col min="9226" max="9226" width="28.28125" style="1" customWidth="1"/>
    <col min="9227" max="9227" width="15.7109375" style="1" customWidth="1"/>
    <col min="9228" max="9228" width="16.57421875" style="1" customWidth="1"/>
    <col min="9229" max="9233" width="19.00390625" style="1" customWidth="1"/>
    <col min="9234" max="9234" width="20.7109375" style="1" customWidth="1"/>
    <col min="9235" max="9235" width="20.8515625" style="1" customWidth="1"/>
    <col min="9236" max="9236" width="20.28125" style="1" customWidth="1"/>
    <col min="9237" max="9237" width="18.57421875" style="1" customWidth="1"/>
    <col min="9238" max="9238" width="20.8515625" style="1" customWidth="1"/>
    <col min="9239" max="9239" width="77.00390625" style="1" customWidth="1"/>
    <col min="9240" max="9240" width="51.140625" style="1" customWidth="1"/>
    <col min="9241" max="9472" width="11.421875" style="1" customWidth="1"/>
    <col min="9473" max="9473" width="8.421875" style="1" customWidth="1"/>
    <col min="9474" max="9474" width="16.57421875" style="1" customWidth="1"/>
    <col min="9475" max="9476" width="13.140625" style="1" customWidth="1"/>
    <col min="9477" max="9477" width="17.140625" style="1" customWidth="1"/>
    <col min="9478" max="9478" width="11.421875" style="1" customWidth="1"/>
    <col min="9479" max="9479" width="50.00390625" style="1" customWidth="1"/>
    <col min="9480" max="9480" width="25.140625" style="1" customWidth="1"/>
    <col min="9481" max="9481" width="21.57421875" style="1" customWidth="1"/>
    <col min="9482" max="9482" width="28.28125" style="1" customWidth="1"/>
    <col min="9483" max="9483" width="15.7109375" style="1" customWidth="1"/>
    <col min="9484" max="9484" width="16.57421875" style="1" customWidth="1"/>
    <col min="9485" max="9489" width="19.00390625" style="1" customWidth="1"/>
    <col min="9490" max="9490" width="20.7109375" style="1" customWidth="1"/>
    <col min="9491" max="9491" width="20.8515625" style="1" customWidth="1"/>
    <col min="9492" max="9492" width="20.28125" style="1" customWidth="1"/>
    <col min="9493" max="9493" width="18.57421875" style="1" customWidth="1"/>
    <col min="9494" max="9494" width="20.8515625" style="1" customWidth="1"/>
    <col min="9495" max="9495" width="77.00390625" style="1" customWidth="1"/>
    <col min="9496" max="9496" width="51.140625" style="1" customWidth="1"/>
    <col min="9497" max="9728" width="11.421875" style="1" customWidth="1"/>
    <col min="9729" max="9729" width="8.421875" style="1" customWidth="1"/>
    <col min="9730" max="9730" width="16.57421875" style="1" customWidth="1"/>
    <col min="9731" max="9732" width="13.140625" style="1" customWidth="1"/>
    <col min="9733" max="9733" width="17.140625" style="1" customWidth="1"/>
    <col min="9734" max="9734" width="11.421875" style="1" customWidth="1"/>
    <col min="9735" max="9735" width="50.00390625" style="1" customWidth="1"/>
    <col min="9736" max="9736" width="25.140625" style="1" customWidth="1"/>
    <col min="9737" max="9737" width="21.57421875" style="1" customWidth="1"/>
    <col min="9738" max="9738" width="28.28125" style="1" customWidth="1"/>
    <col min="9739" max="9739" width="15.7109375" style="1" customWidth="1"/>
    <col min="9740" max="9740" width="16.57421875" style="1" customWidth="1"/>
    <col min="9741" max="9745" width="19.00390625" style="1" customWidth="1"/>
    <col min="9746" max="9746" width="20.7109375" style="1" customWidth="1"/>
    <col min="9747" max="9747" width="20.8515625" style="1" customWidth="1"/>
    <col min="9748" max="9748" width="20.28125" style="1" customWidth="1"/>
    <col min="9749" max="9749" width="18.57421875" style="1" customWidth="1"/>
    <col min="9750" max="9750" width="20.8515625" style="1" customWidth="1"/>
    <col min="9751" max="9751" width="77.00390625" style="1" customWidth="1"/>
    <col min="9752" max="9752" width="51.140625" style="1" customWidth="1"/>
    <col min="9753" max="9984" width="11.421875" style="1" customWidth="1"/>
    <col min="9985" max="9985" width="8.421875" style="1" customWidth="1"/>
    <col min="9986" max="9986" width="16.57421875" style="1" customWidth="1"/>
    <col min="9987" max="9988" width="13.140625" style="1" customWidth="1"/>
    <col min="9989" max="9989" width="17.140625" style="1" customWidth="1"/>
    <col min="9990" max="9990" width="11.421875" style="1" customWidth="1"/>
    <col min="9991" max="9991" width="50.00390625" style="1" customWidth="1"/>
    <col min="9992" max="9992" width="25.140625" style="1" customWidth="1"/>
    <col min="9993" max="9993" width="21.57421875" style="1" customWidth="1"/>
    <col min="9994" max="9994" width="28.28125" style="1" customWidth="1"/>
    <col min="9995" max="9995" width="15.7109375" style="1" customWidth="1"/>
    <col min="9996" max="9996" width="16.57421875" style="1" customWidth="1"/>
    <col min="9997" max="10001" width="19.00390625" style="1" customWidth="1"/>
    <col min="10002" max="10002" width="20.7109375" style="1" customWidth="1"/>
    <col min="10003" max="10003" width="20.8515625" style="1" customWidth="1"/>
    <col min="10004" max="10004" width="20.28125" style="1" customWidth="1"/>
    <col min="10005" max="10005" width="18.57421875" style="1" customWidth="1"/>
    <col min="10006" max="10006" width="20.8515625" style="1" customWidth="1"/>
    <col min="10007" max="10007" width="77.00390625" style="1" customWidth="1"/>
    <col min="10008" max="10008" width="51.140625" style="1" customWidth="1"/>
    <col min="10009" max="10240" width="11.421875" style="1" customWidth="1"/>
    <col min="10241" max="10241" width="8.421875" style="1" customWidth="1"/>
    <col min="10242" max="10242" width="16.57421875" style="1" customWidth="1"/>
    <col min="10243" max="10244" width="13.140625" style="1" customWidth="1"/>
    <col min="10245" max="10245" width="17.140625" style="1" customWidth="1"/>
    <col min="10246" max="10246" width="11.421875" style="1" customWidth="1"/>
    <col min="10247" max="10247" width="50.00390625" style="1" customWidth="1"/>
    <col min="10248" max="10248" width="25.140625" style="1" customWidth="1"/>
    <col min="10249" max="10249" width="21.57421875" style="1" customWidth="1"/>
    <col min="10250" max="10250" width="28.28125" style="1" customWidth="1"/>
    <col min="10251" max="10251" width="15.7109375" style="1" customWidth="1"/>
    <col min="10252" max="10252" width="16.57421875" style="1" customWidth="1"/>
    <col min="10253" max="10257" width="19.00390625" style="1" customWidth="1"/>
    <col min="10258" max="10258" width="20.7109375" style="1" customWidth="1"/>
    <col min="10259" max="10259" width="20.8515625" style="1" customWidth="1"/>
    <col min="10260" max="10260" width="20.28125" style="1" customWidth="1"/>
    <col min="10261" max="10261" width="18.57421875" style="1" customWidth="1"/>
    <col min="10262" max="10262" width="20.8515625" style="1" customWidth="1"/>
    <col min="10263" max="10263" width="77.00390625" style="1" customWidth="1"/>
    <col min="10264" max="10264" width="51.140625" style="1" customWidth="1"/>
    <col min="10265" max="10496" width="11.421875" style="1" customWidth="1"/>
    <col min="10497" max="10497" width="8.421875" style="1" customWidth="1"/>
    <col min="10498" max="10498" width="16.57421875" style="1" customWidth="1"/>
    <col min="10499" max="10500" width="13.140625" style="1" customWidth="1"/>
    <col min="10501" max="10501" width="17.140625" style="1" customWidth="1"/>
    <col min="10502" max="10502" width="11.421875" style="1" customWidth="1"/>
    <col min="10503" max="10503" width="50.00390625" style="1" customWidth="1"/>
    <col min="10504" max="10504" width="25.140625" style="1" customWidth="1"/>
    <col min="10505" max="10505" width="21.57421875" style="1" customWidth="1"/>
    <col min="10506" max="10506" width="28.28125" style="1" customWidth="1"/>
    <col min="10507" max="10507" width="15.7109375" style="1" customWidth="1"/>
    <col min="10508" max="10508" width="16.57421875" style="1" customWidth="1"/>
    <col min="10509" max="10513" width="19.00390625" style="1" customWidth="1"/>
    <col min="10514" max="10514" width="20.7109375" style="1" customWidth="1"/>
    <col min="10515" max="10515" width="20.8515625" style="1" customWidth="1"/>
    <col min="10516" max="10516" width="20.28125" style="1" customWidth="1"/>
    <col min="10517" max="10517" width="18.57421875" style="1" customWidth="1"/>
    <col min="10518" max="10518" width="20.8515625" style="1" customWidth="1"/>
    <col min="10519" max="10519" width="77.00390625" style="1" customWidth="1"/>
    <col min="10520" max="10520" width="51.140625" style="1" customWidth="1"/>
    <col min="10521" max="10752" width="11.421875" style="1" customWidth="1"/>
    <col min="10753" max="10753" width="8.421875" style="1" customWidth="1"/>
    <col min="10754" max="10754" width="16.57421875" style="1" customWidth="1"/>
    <col min="10755" max="10756" width="13.140625" style="1" customWidth="1"/>
    <col min="10757" max="10757" width="17.140625" style="1" customWidth="1"/>
    <col min="10758" max="10758" width="11.421875" style="1" customWidth="1"/>
    <col min="10759" max="10759" width="50.00390625" style="1" customWidth="1"/>
    <col min="10760" max="10760" width="25.140625" style="1" customWidth="1"/>
    <col min="10761" max="10761" width="21.57421875" style="1" customWidth="1"/>
    <col min="10762" max="10762" width="28.28125" style="1" customWidth="1"/>
    <col min="10763" max="10763" width="15.7109375" style="1" customWidth="1"/>
    <col min="10764" max="10764" width="16.57421875" style="1" customWidth="1"/>
    <col min="10765" max="10769" width="19.00390625" style="1" customWidth="1"/>
    <col min="10770" max="10770" width="20.7109375" style="1" customWidth="1"/>
    <col min="10771" max="10771" width="20.8515625" style="1" customWidth="1"/>
    <col min="10772" max="10772" width="20.28125" style="1" customWidth="1"/>
    <col min="10773" max="10773" width="18.57421875" style="1" customWidth="1"/>
    <col min="10774" max="10774" width="20.8515625" style="1" customWidth="1"/>
    <col min="10775" max="10775" width="77.00390625" style="1" customWidth="1"/>
    <col min="10776" max="10776" width="51.140625" style="1" customWidth="1"/>
    <col min="10777" max="11008" width="11.421875" style="1" customWidth="1"/>
    <col min="11009" max="11009" width="8.421875" style="1" customWidth="1"/>
    <col min="11010" max="11010" width="16.57421875" style="1" customWidth="1"/>
    <col min="11011" max="11012" width="13.140625" style="1" customWidth="1"/>
    <col min="11013" max="11013" width="17.140625" style="1" customWidth="1"/>
    <col min="11014" max="11014" width="11.421875" style="1" customWidth="1"/>
    <col min="11015" max="11015" width="50.00390625" style="1" customWidth="1"/>
    <col min="11016" max="11016" width="25.140625" style="1" customWidth="1"/>
    <col min="11017" max="11017" width="21.57421875" style="1" customWidth="1"/>
    <col min="11018" max="11018" width="28.28125" style="1" customWidth="1"/>
    <col min="11019" max="11019" width="15.7109375" style="1" customWidth="1"/>
    <col min="11020" max="11020" width="16.57421875" style="1" customWidth="1"/>
    <col min="11021" max="11025" width="19.00390625" style="1" customWidth="1"/>
    <col min="11026" max="11026" width="20.7109375" style="1" customWidth="1"/>
    <col min="11027" max="11027" width="20.8515625" style="1" customWidth="1"/>
    <col min="11028" max="11028" width="20.28125" style="1" customWidth="1"/>
    <col min="11029" max="11029" width="18.57421875" style="1" customWidth="1"/>
    <col min="11030" max="11030" width="20.8515625" style="1" customWidth="1"/>
    <col min="11031" max="11031" width="77.00390625" style="1" customWidth="1"/>
    <col min="11032" max="11032" width="51.140625" style="1" customWidth="1"/>
    <col min="11033" max="11264" width="11.421875" style="1" customWidth="1"/>
    <col min="11265" max="11265" width="8.421875" style="1" customWidth="1"/>
    <col min="11266" max="11266" width="16.57421875" style="1" customWidth="1"/>
    <col min="11267" max="11268" width="13.140625" style="1" customWidth="1"/>
    <col min="11269" max="11269" width="17.140625" style="1" customWidth="1"/>
    <col min="11270" max="11270" width="11.421875" style="1" customWidth="1"/>
    <col min="11271" max="11271" width="50.00390625" style="1" customWidth="1"/>
    <col min="11272" max="11272" width="25.140625" style="1" customWidth="1"/>
    <col min="11273" max="11273" width="21.57421875" style="1" customWidth="1"/>
    <col min="11274" max="11274" width="28.28125" style="1" customWidth="1"/>
    <col min="11275" max="11275" width="15.7109375" style="1" customWidth="1"/>
    <col min="11276" max="11276" width="16.57421875" style="1" customWidth="1"/>
    <col min="11277" max="11281" width="19.00390625" style="1" customWidth="1"/>
    <col min="11282" max="11282" width="20.7109375" style="1" customWidth="1"/>
    <col min="11283" max="11283" width="20.8515625" style="1" customWidth="1"/>
    <col min="11284" max="11284" width="20.28125" style="1" customWidth="1"/>
    <col min="11285" max="11285" width="18.57421875" style="1" customWidth="1"/>
    <col min="11286" max="11286" width="20.8515625" style="1" customWidth="1"/>
    <col min="11287" max="11287" width="77.00390625" style="1" customWidth="1"/>
    <col min="11288" max="11288" width="51.140625" style="1" customWidth="1"/>
    <col min="11289" max="11520" width="11.421875" style="1" customWidth="1"/>
    <col min="11521" max="11521" width="8.421875" style="1" customWidth="1"/>
    <col min="11522" max="11522" width="16.57421875" style="1" customWidth="1"/>
    <col min="11523" max="11524" width="13.140625" style="1" customWidth="1"/>
    <col min="11525" max="11525" width="17.140625" style="1" customWidth="1"/>
    <col min="11526" max="11526" width="11.421875" style="1" customWidth="1"/>
    <col min="11527" max="11527" width="50.00390625" style="1" customWidth="1"/>
    <col min="11528" max="11528" width="25.140625" style="1" customWidth="1"/>
    <col min="11529" max="11529" width="21.57421875" style="1" customWidth="1"/>
    <col min="11530" max="11530" width="28.28125" style="1" customWidth="1"/>
    <col min="11531" max="11531" width="15.7109375" style="1" customWidth="1"/>
    <col min="11532" max="11532" width="16.57421875" style="1" customWidth="1"/>
    <col min="11533" max="11537" width="19.00390625" style="1" customWidth="1"/>
    <col min="11538" max="11538" width="20.7109375" style="1" customWidth="1"/>
    <col min="11539" max="11539" width="20.8515625" style="1" customWidth="1"/>
    <col min="11540" max="11540" width="20.28125" style="1" customWidth="1"/>
    <col min="11541" max="11541" width="18.57421875" style="1" customWidth="1"/>
    <col min="11542" max="11542" width="20.8515625" style="1" customWidth="1"/>
    <col min="11543" max="11543" width="77.00390625" style="1" customWidth="1"/>
    <col min="11544" max="11544" width="51.140625" style="1" customWidth="1"/>
    <col min="11545" max="11776" width="11.421875" style="1" customWidth="1"/>
    <col min="11777" max="11777" width="8.421875" style="1" customWidth="1"/>
    <col min="11778" max="11778" width="16.57421875" style="1" customWidth="1"/>
    <col min="11779" max="11780" width="13.140625" style="1" customWidth="1"/>
    <col min="11781" max="11781" width="17.140625" style="1" customWidth="1"/>
    <col min="11782" max="11782" width="11.421875" style="1" customWidth="1"/>
    <col min="11783" max="11783" width="50.00390625" style="1" customWidth="1"/>
    <col min="11784" max="11784" width="25.140625" style="1" customWidth="1"/>
    <col min="11785" max="11785" width="21.57421875" style="1" customWidth="1"/>
    <col min="11786" max="11786" width="28.28125" style="1" customWidth="1"/>
    <col min="11787" max="11787" width="15.7109375" style="1" customWidth="1"/>
    <col min="11788" max="11788" width="16.57421875" style="1" customWidth="1"/>
    <col min="11789" max="11793" width="19.00390625" style="1" customWidth="1"/>
    <col min="11794" max="11794" width="20.7109375" style="1" customWidth="1"/>
    <col min="11795" max="11795" width="20.8515625" style="1" customWidth="1"/>
    <col min="11796" max="11796" width="20.28125" style="1" customWidth="1"/>
    <col min="11797" max="11797" width="18.57421875" style="1" customWidth="1"/>
    <col min="11798" max="11798" width="20.8515625" style="1" customWidth="1"/>
    <col min="11799" max="11799" width="77.00390625" style="1" customWidth="1"/>
    <col min="11800" max="11800" width="51.140625" style="1" customWidth="1"/>
    <col min="11801" max="12032" width="11.421875" style="1" customWidth="1"/>
    <col min="12033" max="12033" width="8.421875" style="1" customWidth="1"/>
    <col min="12034" max="12034" width="16.57421875" style="1" customWidth="1"/>
    <col min="12035" max="12036" width="13.140625" style="1" customWidth="1"/>
    <col min="12037" max="12037" width="17.140625" style="1" customWidth="1"/>
    <col min="12038" max="12038" width="11.421875" style="1" customWidth="1"/>
    <col min="12039" max="12039" width="50.00390625" style="1" customWidth="1"/>
    <col min="12040" max="12040" width="25.140625" style="1" customWidth="1"/>
    <col min="12041" max="12041" width="21.57421875" style="1" customWidth="1"/>
    <col min="12042" max="12042" width="28.28125" style="1" customWidth="1"/>
    <col min="12043" max="12043" width="15.7109375" style="1" customWidth="1"/>
    <col min="12044" max="12044" width="16.57421875" style="1" customWidth="1"/>
    <col min="12045" max="12049" width="19.00390625" style="1" customWidth="1"/>
    <col min="12050" max="12050" width="20.7109375" style="1" customWidth="1"/>
    <col min="12051" max="12051" width="20.8515625" style="1" customWidth="1"/>
    <col min="12052" max="12052" width="20.28125" style="1" customWidth="1"/>
    <col min="12053" max="12053" width="18.57421875" style="1" customWidth="1"/>
    <col min="12054" max="12054" width="20.8515625" style="1" customWidth="1"/>
    <col min="12055" max="12055" width="77.00390625" style="1" customWidth="1"/>
    <col min="12056" max="12056" width="51.140625" style="1" customWidth="1"/>
    <col min="12057" max="12288" width="11.421875" style="1" customWidth="1"/>
    <col min="12289" max="12289" width="8.421875" style="1" customWidth="1"/>
    <col min="12290" max="12290" width="16.57421875" style="1" customWidth="1"/>
    <col min="12291" max="12292" width="13.140625" style="1" customWidth="1"/>
    <col min="12293" max="12293" width="17.140625" style="1" customWidth="1"/>
    <col min="12294" max="12294" width="11.421875" style="1" customWidth="1"/>
    <col min="12295" max="12295" width="50.00390625" style="1" customWidth="1"/>
    <col min="12296" max="12296" width="25.140625" style="1" customWidth="1"/>
    <col min="12297" max="12297" width="21.57421875" style="1" customWidth="1"/>
    <col min="12298" max="12298" width="28.28125" style="1" customWidth="1"/>
    <col min="12299" max="12299" width="15.7109375" style="1" customWidth="1"/>
    <col min="12300" max="12300" width="16.57421875" style="1" customWidth="1"/>
    <col min="12301" max="12305" width="19.00390625" style="1" customWidth="1"/>
    <col min="12306" max="12306" width="20.7109375" style="1" customWidth="1"/>
    <col min="12307" max="12307" width="20.8515625" style="1" customWidth="1"/>
    <col min="12308" max="12308" width="20.28125" style="1" customWidth="1"/>
    <col min="12309" max="12309" width="18.57421875" style="1" customWidth="1"/>
    <col min="12310" max="12310" width="20.8515625" style="1" customWidth="1"/>
    <col min="12311" max="12311" width="77.00390625" style="1" customWidth="1"/>
    <col min="12312" max="12312" width="51.140625" style="1" customWidth="1"/>
    <col min="12313" max="12544" width="11.421875" style="1" customWidth="1"/>
    <col min="12545" max="12545" width="8.421875" style="1" customWidth="1"/>
    <col min="12546" max="12546" width="16.57421875" style="1" customWidth="1"/>
    <col min="12547" max="12548" width="13.140625" style="1" customWidth="1"/>
    <col min="12549" max="12549" width="17.140625" style="1" customWidth="1"/>
    <col min="12550" max="12550" width="11.421875" style="1" customWidth="1"/>
    <col min="12551" max="12551" width="50.00390625" style="1" customWidth="1"/>
    <col min="12552" max="12552" width="25.140625" style="1" customWidth="1"/>
    <col min="12553" max="12553" width="21.57421875" style="1" customWidth="1"/>
    <col min="12554" max="12554" width="28.28125" style="1" customWidth="1"/>
    <col min="12555" max="12555" width="15.7109375" style="1" customWidth="1"/>
    <col min="12556" max="12556" width="16.57421875" style="1" customWidth="1"/>
    <col min="12557" max="12561" width="19.00390625" style="1" customWidth="1"/>
    <col min="12562" max="12562" width="20.7109375" style="1" customWidth="1"/>
    <col min="12563" max="12563" width="20.8515625" style="1" customWidth="1"/>
    <col min="12564" max="12564" width="20.28125" style="1" customWidth="1"/>
    <col min="12565" max="12565" width="18.57421875" style="1" customWidth="1"/>
    <col min="12566" max="12566" width="20.8515625" style="1" customWidth="1"/>
    <col min="12567" max="12567" width="77.00390625" style="1" customWidth="1"/>
    <col min="12568" max="12568" width="51.140625" style="1" customWidth="1"/>
    <col min="12569" max="12800" width="11.421875" style="1" customWidth="1"/>
    <col min="12801" max="12801" width="8.421875" style="1" customWidth="1"/>
    <col min="12802" max="12802" width="16.57421875" style="1" customWidth="1"/>
    <col min="12803" max="12804" width="13.140625" style="1" customWidth="1"/>
    <col min="12805" max="12805" width="17.140625" style="1" customWidth="1"/>
    <col min="12806" max="12806" width="11.421875" style="1" customWidth="1"/>
    <col min="12807" max="12807" width="50.00390625" style="1" customWidth="1"/>
    <col min="12808" max="12808" width="25.140625" style="1" customWidth="1"/>
    <col min="12809" max="12809" width="21.57421875" style="1" customWidth="1"/>
    <col min="12810" max="12810" width="28.28125" style="1" customWidth="1"/>
    <col min="12811" max="12811" width="15.7109375" style="1" customWidth="1"/>
    <col min="12812" max="12812" width="16.57421875" style="1" customWidth="1"/>
    <col min="12813" max="12817" width="19.00390625" style="1" customWidth="1"/>
    <col min="12818" max="12818" width="20.7109375" style="1" customWidth="1"/>
    <col min="12819" max="12819" width="20.8515625" style="1" customWidth="1"/>
    <col min="12820" max="12820" width="20.28125" style="1" customWidth="1"/>
    <col min="12821" max="12821" width="18.57421875" style="1" customWidth="1"/>
    <col min="12822" max="12822" width="20.8515625" style="1" customWidth="1"/>
    <col min="12823" max="12823" width="77.00390625" style="1" customWidth="1"/>
    <col min="12824" max="12824" width="51.140625" style="1" customWidth="1"/>
    <col min="12825" max="13056" width="11.421875" style="1" customWidth="1"/>
    <col min="13057" max="13057" width="8.421875" style="1" customWidth="1"/>
    <col min="13058" max="13058" width="16.57421875" style="1" customWidth="1"/>
    <col min="13059" max="13060" width="13.140625" style="1" customWidth="1"/>
    <col min="13061" max="13061" width="17.140625" style="1" customWidth="1"/>
    <col min="13062" max="13062" width="11.421875" style="1" customWidth="1"/>
    <col min="13063" max="13063" width="50.00390625" style="1" customWidth="1"/>
    <col min="13064" max="13064" width="25.140625" style="1" customWidth="1"/>
    <col min="13065" max="13065" width="21.57421875" style="1" customWidth="1"/>
    <col min="13066" max="13066" width="28.28125" style="1" customWidth="1"/>
    <col min="13067" max="13067" width="15.7109375" style="1" customWidth="1"/>
    <col min="13068" max="13068" width="16.57421875" style="1" customWidth="1"/>
    <col min="13069" max="13073" width="19.00390625" style="1" customWidth="1"/>
    <col min="13074" max="13074" width="20.7109375" style="1" customWidth="1"/>
    <col min="13075" max="13075" width="20.8515625" style="1" customWidth="1"/>
    <col min="13076" max="13076" width="20.28125" style="1" customWidth="1"/>
    <col min="13077" max="13077" width="18.57421875" style="1" customWidth="1"/>
    <col min="13078" max="13078" width="20.8515625" style="1" customWidth="1"/>
    <col min="13079" max="13079" width="77.00390625" style="1" customWidth="1"/>
    <col min="13080" max="13080" width="51.140625" style="1" customWidth="1"/>
    <col min="13081" max="13312" width="11.421875" style="1" customWidth="1"/>
    <col min="13313" max="13313" width="8.421875" style="1" customWidth="1"/>
    <col min="13314" max="13314" width="16.57421875" style="1" customWidth="1"/>
    <col min="13315" max="13316" width="13.140625" style="1" customWidth="1"/>
    <col min="13317" max="13317" width="17.140625" style="1" customWidth="1"/>
    <col min="13318" max="13318" width="11.421875" style="1" customWidth="1"/>
    <col min="13319" max="13319" width="50.00390625" style="1" customWidth="1"/>
    <col min="13320" max="13320" width="25.140625" style="1" customWidth="1"/>
    <col min="13321" max="13321" width="21.57421875" style="1" customWidth="1"/>
    <col min="13322" max="13322" width="28.28125" style="1" customWidth="1"/>
    <col min="13323" max="13323" width="15.7109375" style="1" customWidth="1"/>
    <col min="13324" max="13324" width="16.57421875" style="1" customWidth="1"/>
    <col min="13325" max="13329" width="19.00390625" style="1" customWidth="1"/>
    <col min="13330" max="13330" width="20.7109375" style="1" customWidth="1"/>
    <col min="13331" max="13331" width="20.8515625" style="1" customWidth="1"/>
    <col min="13332" max="13332" width="20.28125" style="1" customWidth="1"/>
    <col min="13333" max="13333" width="18.57421875" style="1" customWidth="1"/>
    <col min="13334" max="13334" width="20.8515625" style="1" customWidth="1"/>
    <col min="13335" max="13335" width="77.00390625" style="1" customWidth="1"/>
    <col min="13336" max="13336" width="51.140625" style="1" customWidth="1"/>
    <col min="13337" max="13568" width="11.421875" style="1" customWidth="1"/>
    <col min="13569" max="13569" width="8.421875" style="1" customWidth="1"/>
    <col min="13570" max="13570" width="16.57421875" style="1" customWidth="1"/>
    <col min="13571" max="13572" width="13.140625" style="1" customWidth="1"/>
    <col min="13573" max="13573" width="17.140625" style="1" customWidth="1"/>
    <col min="13574" max="13574" width="11.421875" style="1" customWidth="1"/>
    <col min="13575" max="13575" width="50.00390625" style="1" customWidth="1"/>
    <col min="13576" max="13576" width="25.140625" style="1" customWidth="1"/>
    <col min="13577" max="13577" width="21.57421875" style="1" customWidth="1"/>
    <col min="13578" max="13578" width="28.28125" style="1" customWidth="1"/>
    <col min="13579" max="13579" width="15.7109375" style="1" customWidth="1"/>
    <col min="13580" max="13580" width="16.57421875" style="1" customWidth="1"/>
    <col min="13581" max="13585" width="19.00390625" style="1" customWidth="1"/>
    <col min="13586" max="13586" width="20.7109375" style="1" customWidth="1"/>
    <col min="13587" max="13587" width="20.8515625" style="1" customWidth="1"/>
    <col min="13588" max="13588" width="20.28125" style="1" customWidth="1"/>
    <col min="13589" max="13589" width="18.57421875" style="1" customWidth="1"/>
    <col min="13590" max="13590" width="20.8515625" style="1" customWidth="1"/>
    <col min="13591" max="13591" width="77.00390625" style="1" customWidth="1"/>
    <col min="13592" max="13592" width="51.140625" style="1" customWidth="1"/>
    <col min="13593" max="13824" width="11.421875" style="1" customWidth="1"/>
    <col min="13825" max="13825" width="8.421875" style="1" customWidth="1"/>
    <col min="13826" max="13826" width="16.57421875" style="1" customWidth="1"/>
    <col min="13827" max="13828" width="13.140625" style="1" customWidth="1"/>
    <col min="13829" max="13829" width="17.140625" style="1" customWidth="1"/>
    <col min="13830" max="13830" width="11.421875" style="1" customWidth="1"/>
    <col min="13831" max="13831" width="50.00390625" style="1" customWidth="1"/>
    <col min="13832" max="13832" width="25.140625" style="1" customWidth="1"/>
    <col min="13833" max="13833" width="21.57421875" style="1" customWidth="1"/>
    <col min="13834" max="13834" width="28.28125" style="1" customWidth="1"/>
    <col min="13835" max="13835" width="15.7109375" style="1" customWidth="1"/>
    <col min="13836" max="13836" width="16.57421875" style="1" customWidth="1"/>
    <col min="13837" max="13841" width="19.00390625" style="1" customWidth="1"/>
    <col min="13842" max="13842" width="20.7109375" style="1" customWidth="1"/>
    <col min="13843" max="13843" width="20.8515625" style="1" customWidth="1"/>
    <col min="13844" max="13844" width="20.28125" style="1" customWidth="1"/>
    <col min="13845" max="13845" width="18.57421875" style="1" customWidth="1"/>
    <col min="13846" max="13846" width="20.8515625" style="1" customWidth="1"/>
    <col min="13847" max="13847" width="77.00390625" style="1" customWidth="1"/>
    <col min="13848" max="13848" width="51.140625" style="1" customWidth="1"/>
    <col min="13849" max="14080" width="11.421875" style="1" customWidth="1"/>
    <col min="14081" max="14081" width="8.421875" style="1" customWidth="1"/>
    <col min="14082" max="14082" width="16.57421875" style="1" customWidth="1"/>
    <col min="14083" max="14084" width="13.140625" style="1" customWidth="1"/>
    <col min="14085" max="14085" width="17.140625" style="1" customWidth="1"/>
    <col min="14086" max="14086" width="11.421875" style="1" customWidth="1"/>
    <col min="14087" max="14087" width="50.00390625" style="1" customWidth="1"/>
    <col min="14088" max="14088" width="25.140625" style="1" customWidth="1"/>
    <col min="14089" max="14089" width="21.57421875" style="1" customWidth="1"/>
    <col min="14090" max="14090" width="28.28125" style="1" customWidth="1"/>
    <col min="14091" max="14091" width="15.7109375" style="1" customWidth="1"/>
    <col min="14092" max="14092" width="16.57421875" style="1" customWidth="1"/>
    <col min="14093" max="14097" width="19.00390625" style="1" customWidth="1"/>
    <col min="14098" max="14098" width="20.7109375" style="1" customWidth="1"/>
    <col min="14099" max="14099" width="20.8515625" style="1" customWidth="1"/>
    <col min="14100" max="14100" width="20.28125" style="1" customWidth="1"/>
    <col min="14101" max="14101" width="18.57421875" style="1" customWidth="1"/>
    <col min="14102" max="14102" width="20.8515625" style="1" customWidth="1"/>
    <col min="14103" max="14103" width="77.00390625" style="1" customWidth="1"/>
    <col min="14104" max="14104" width="51.140625" style="1" customWidth="1"/>
    <col min="14105" max="14336" width="11.421875" style="1" customWidth="1"/>
    <col min="14337" max="14337" width="8.421875" style="1" customWidth="1"/>
    <col min="14338" max="14338" width="16.57421875" style="1" customWidth="1"/>
    <col min="14339" max="14340" width="13.140625" style="1" customWidth="1"/>
    <col min="14341" max="14341" width="17.140625" style="1" customWidth="1"/>
    <col min="14342" max="14342" width="11.421875" style="1" customWidth="1"/>
    <col min="14343" max="14343" width="50.00390625" style="1" customWidth="1"/>
    <col min="14344" max="14344" width="25.140625" style="1" customWidth="1"/>
    <col min="14345" max="14345" width="21.57421875" style="1" customWidth="1"/>
    <col min="14346" max="14346" width="28.28125" style="1" customWidth="1"/>
    <col min="14347" max="14347" width="15.7109375" style="1" customWidth="1"/>
    <col min="14348" max="14348" width="16.57421875" style="1" customWidth="1"/>
    <col min="14349" max="14353" width="19.00390625" style="1" customWidth="1"/>
    <col min="14354" max="14354" width="20.7109375" style="1" customWidth="1"/>
    <col min="14355" max="14355" width="20.8515625" style="1" customWidth="1"/>
    <col min="14356" max="14356" width="20.28125" style="1" customWidth="1"/>
    <col min="14357" max="14357" width="18.57421875" style="1" customWidth="1"/>
    <col min="14358" max="14358" width="20.8515625" style="1" customWidth="1"/>
    <col min="14359" max="14359" width="77.00390625" style="1" customWidth="1"/>
    <col min="14360" max="14360" width="51.140625" style="1" customWidth="1"/>
    <col min="14361" max="14592" width="11.421875" style="1" customWidth="1"/>
    <col min="14593" max="14593" width="8.421875" style="1" customWidth="1"/>
    <col min="14594" max="14594" width="16.57421875" style="1" customWidth="1"/>
    <col min="14595" max="14596" width="13.140625" style="1" customWidth="1"/>
    <col min="14597" max="14597" width="17.140625" style="1" customWidth="1"/>
    <col min="14598" max="14598" width="11.421875" style="1" customWidth="1"/>
    <col min="14599" max="14599" width="50.00390625" style="1" customWidth="1"/>
    <col min="14600" max="14600" width="25.140625" style="1" customWidth="1"/>
    <col min="14601" max="14601" width="21.57421875" style="1" customWidth="1"/>
    <col min="14602" max="14602" width="28.28125" style="1" customWidth="1"/>
    <col min="14603" max="14603" width="15.7109375" style="1" customWidth="1"/>
    <col min="14604" max="14604" width="16.57421875" style="1" customWidth="1"/>
    <col min="14605" max="14609" width="19.00390625" style="1" customWidth="1"/>
    <col min="14610" max="14610" width="20.7109375" style="1" customWidth="1"/>
    <col min="14611" max="14611" width="20.8515625" style="1" customWidth="1"/>
    <col min="14612" max="14612" width="20.28125" style="1" customWidth="1"/>
    <col min="14613" max="14613" width="18.57421875" style="1" customWidth="1"/>
    <col min="14614" max="14614" width="20.8515625" style="1" customWidth="1"/>
    <col min="14615" max="14615" width="77.00390625" style="1" customWidth="1"/>
    <col min="14616" max="14616" width="51.140625" style="1" customWidth="1"/>
    <col min="14617" max="14848" width="11.421875" style="1" customWidth="1"/>
    <col min="14849" max="14849" width="8.421875" style="1" customWidth="1"/>
    <col min="14850" max="14850" width="16.57421875" style="1" customWidth="1"/>
    <col min="14851" max="14852" width="13.140625" style="1" customWidth="1"/>
    <col min="14853" max="14853" width="17.140625" style="1" customWidth="1"/>
    <col min="14854" max="14854" width="11.421875" style="1" customWidth="1"/>
    <col min="14855" max="14855" width="50.00390625" style="1" customWidth="1"/>
    <col min="14856" max="14856" width="25.140625" style="1" customWidth="1"/>
    <col min="14857" max="14857" width="21.57421875" style="1" customWidth="1"/>
    <col min="14858" max="14858" width="28.28125" style="1" customWidth="1"/>
    <col min="14859" max="14859" width="15.7109375" style="1" customWidth="1"/>
    <col min="14860" max="14860" width="16.57421875" style="1" customWidth="1"/>
    <col min="14861" max="14865" width="19.00390625" style="1" customWidth="1"/>
    <col min="14866" max="14866" width="20.7109375" style="1" customWidth="1"/>
    <col min="14867" max="14867" width="20.8515625" style="1" customWidth="1"/>
    <col min="14868" max="14868" width="20.28125" style="1" customWidth="1"/>
    <col min="14869" max="14869" width="18.57421875" style="1" customWidth="1"/>
    <col min="14870" max="14870" width="20.8515625" style="1" customWidth="1"/>
    <col min="14871" max="14871" width="77.00390625" style="1" customWidth="1"/>
    <col min="14872" max="14872" width="51.140625" style="1" customWidth="1"/>
    <col min="14873" max="15104" width="11.421875" style="1" customWidth="1"/>
    <col min="15105" max="15105" width="8.421875" style="1" customWidth="1"/>
    <col min="15106" max="15106" width="16.57421875" style="1" customWidth="1"/>
    <col min="15107" max="15108" width="13.140625" style="1" customWidth="1"/>
    <col min="15109" max="15109" width="17.140625" style="1" customWidth="1"/>
    <col min="15110" max="15110" width="11.421875" style="1" customWidth="1"/>
    <col min="15111" max="15111" width="50.00390625" style="1" customWidth="1"/>
    <col min="15112" max="15112" width="25.140625" style="1" customWidth="1"/>
    <col min="15113" max="15113" width="21.57421875" style="1" customWidth="1"/>
    <col min="15114" max="15114" width="28.28125" style="1" customWidth="1"/>
    <col min="15115" max="15115" width="15.7109375" style="1" customWidth="1"/>
    <col min="15116" max="15116" width="16.57421875" style="1" customWidth="1"/>
    <col min="15117" max="15121" width="19.00390625" style="1" customWidth="1"/>
    <col min="15122" max="15122" width="20.7109375" style="1" customWidth="1"/>
    <col min="15123" max="15123" width="20.8515625" style="1" customWidth="1"/>
    <col min="15124" max="15124" width="20.28125" style="1" customWidth="1"/>
    <col min="15125" max="15125" width="18.57421875" style="1" customWidth="1"/>
    <col min="15126" max="15126" width="20.8515625" style="1" customWidth="1"/>
    <col min="15127" max="15127" width="77.00390625" style="1" customWidth="1"/>
    <col min="15128" max="15128" width="51.140625" style="1" customWidth="1"/>
    <col min="15129" max="15360" width="11.421875" style="1" customWidth="1"/>
    <col min="15361" max="15361" width="8.421875" style="1" customWidth="1"/>
    <col min="15362" max="15362" width="16.57421875" style="1" customWidth="1"/>
    <col min="15363" max="15364" width="13.140625" style="1" customWidth="1"/>
    <col min="15365" max="15365" width="17.140625" style="1" customWidth="1"/>
    <col min="15366" max="15366" width="11.421875" style="1" customWidth="1"/>
    <col min="15367" max="15367" width="50.00390625" style="1" customWidth="1"/>
    <col min="15368" max="15368" width="25.140625" style="1" customWidth="1"/>
    <col min="15369" max="15369" width="21.57421875" style="1" customWidth="1"/>
    <col min="15370" max="15370" width="28.28125" style="1" customWidth="1"/>
    <col min="15371" max="15371" width="15.7109375" style="1" customWidth="1"/>
    <col min="15372" max="15372" width="16.57421875" style="1" customWidth="1"/>
    <col min="15373" max="15377" width="19.00390625" style="1" customWidth="1"/>
    <col min="15378" max="15378" width="20.7109375" style="1" customWidth="1"/>
    <col min="15379" max="15379" width="20.8515625" style="1" customWidth="1"/>
    <col min="15380" max="15380" width="20.28125" style="1" customWidth="1"/>
    <col min="15381" max="15381" width="18.57421875" style="1" customWidth="1"/>
    <col min="15382" max="15382" width="20.8515625" style="1" customWidth="1"/>
    <col min="15383" max="15383" width="77.00390625" style="1" customWidth="1"/>
    <col min="15384" max="15384" width="51.140625" style="1" customWidth="1"/>
    <col min="15385" max="15616" width="11.421875" style="1" customWidth="1"/>
    <col min="15617" max="15617" width="8.421875" style="1" customWidth="1"/>
    <col min="15618" max="15618" width="16.57421875" style="1" customWidth="1"/>
    <col min="15619" max="15620" width="13.140625" style="1" customWidth="1"/>
    <col min="15621" max="15621" width="17.140625" style="1" customWidth="1"/>
    <col min="15622" max="15622" width="11.421875" style="1" customWidth="1"/>
    <col min="15623" max="15623" width="50.00390625" style="1" customWidth="1"/>
    <col min="15624" max="15624" width="25.140625" style="1" customWidth="1"/>
    <col min="15625" max="15625" width="21.57421875" style="1" customWidth="1"/>
    <col min="15626" max="15626" width="28.28125" style="1" customWidth="1"/>
    <col min="15627" max="15627" width="15.7109375" style="1" customWidth="1"/>
    <col min="15628" max="15628" width="16.57421875" style="1" customWidth="1"/>
    <col min="15629" max="15633" width="19.00390625" style="1" customWidth="1"/>
    <col min="15634" max="15634" width="20.7109375" style="1" customWidth="1"/>
    <col min="15635" max="15635" width="20.8515625" style="1" customWidth="1"/>
    <col min="15636" max="15636" width="20.28125" style="1" customWidth="1"/>
    <col min="15637" max="15637" width="18.57421875" style="1" customWidth="1"/>
    <col min="15638" max="15638" width="20.8515625" style="1" customWidth="1"/>
    <col min="15639" max="15639" width="77.00390625" style="1" customWidth="1"/>
    <col min="15640" max="15640" width="51.140625" style="1" customWidth="1"/>
    <col min="15641" max="15872" width="11.421875" style="1" customWidth="1"/>
    <col min="15873" max="15873" width="8.421875" style="1" customWidth="1"/>
    <col min="15874" max="15874" width="16.57421875" style="1" customWidth="1"/>
    <col min="15875" max="15876" width="13.140625" style="1" customWidth="1"/>
    <col min="15877" max="15877" width="17.140625" style="1" customWidth="1"/>
    <col min="15878" max="15878" width="11.421875" style="1" customWidth="1"/>
    <col min="15879" max="15879" width="50.00390625" style="1" customWidth="1"/>
    <col min="15880" max="15880" width="25.140625" style="1" customWidth="1"/>
    <col min="15881" max="15881" width="21.57421875" style="1" customWidth="1"/>
    <col min="15882" max="15882" width="28.28125" style="1" customWidth="1"/>
    <col min="15883" max="15883" width="15.7109375" style="1" customWidth="1"/>
    <col min="15884" max="15884" width="16.57421875" style="1" customWidth="1"/>
    <col min="15885" max="15889" width="19.00390625" style="1" customWidth="1"/>
    <col min="15890" max="15890" width="20.7109375" style="1" customWidth="1"/>
    <col min="15891" max="15891" width="20.8515625" style="1" customWidth="1"/>
    <col min="15892" max="15892" width="20.28125" style="1" customWidth="1"/>
    <col min="15893" max="15893" width="18.57421875" style="1" customWidth="1"/>
    <col min="15894" max="15894" width="20.8515625" style="1" customWidth="1"/>
    <col min="15895" max="15895" width="77.00390625" style="1" customWidth="1"/>
    <col min="15896" max="15896" width="51.140625" style="1" customWidth="1"/>
    <col min="15897" max="16128" width="11.421875" style="1" customWidth="1"/>
    <col min="16129" max="16129" width="8.421875" style="1" customWidth="1"/>
    <col min="16130" max="16130" width="16.57421875" style="1" customWidth="1"/>
    <col min="16131" max="16132" width="13.140625" style="1" customWidth="1"/>
    <col min="16133" max="16133" width="17.140625" style="1" customWidth="1"/>
    <col min="16134" max="16134" width="11.421875" style="1" customWidth="1"/>
    <col min="16135" max="16135" width="50.00390625" style="1" customWidth="1"/>
    <col min="16136" max="16136" width="25.140625" style="1" customWidth="1"/>
    <col min="16137" max="16137" width="21.57421875" style="1" customWidth="1"/>
    <col min="16138" max="16138" width="28.28125" style="1" customWidth="1"/>
    <col min="16139" max="16139" width="15.7109375" style="1" customWidth="1"/>
    <col min="16140" max="16140" width="16.57421875" style="1" customWidth="1"/>
    <col min="16141" max="16145" width="19.00390625" style="1" customWidth="1"/>
    <col min="16146" max="16146" width="20.7109375" style="1" customWidth="1"/>
    <col min="16147" max="16147" width="20.8515625" style="1" customWidth="1"/>
    <col min="16148" max="16148" width="20.28125" style="1" customWidth="1"/>
    <col min="16149" max="16149" width="18.57421875" style="1" customWidth="1"/>
    <col min="16150" max="16150" width="20.8515625" style="1" customWidth="1"/>
    <col min="16151" max="16151" width="77.00390625" style="1" customWidth="1"/>
    <col min="16152" max="16152" width="51.140625" style="1" customWidth="1"/>
    <col min="16153" max="16384" width="11.421875" style="1" customWidth="1"/>
  </cols>
  <sheetData>
    <row r="1" spans="1:23" ht="30.75" customHeight="1">
      <c r="A1" s="230"/>
      <c r="B1" s="230"/>
      <c r="C1" s="230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 t="s">
        <v>1</v>
      </c>
      <c r="U1" s="232"/>
      <c r="V1" s="232"/>
      <c r="W1" s="232"/>
    </row>
    <row r="2" spans="1:23" ht="27.75" customHeight="1">
      <c r="A2" s="230"/>
      <c r="B2" s="230"/>
      <c r="C2" s="230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3" t="s">
        <v>2</v>
      </c>
      <c r="U2" s="233"/>
      <c r="V2" s="233"/>
      <c r="W2" s="233"/>
    </row>
    <row r="3" spans="1:23" ht="19.5" customHeight="1">
      <c r="A3" s="230"/>
      <c r="B3" s="230"/>
      <c r="C3" s="230"/>
      <c r="D3" s="231" t="s">
        <v>3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4" t="s">
        <v>4</v>
      </c>
      <c r="U3" s="235"/>
      <c r="V3" s="236"/>
      <c r="W3" s="2" t="s">
        <v>5</v>
      </c>
    </row>
    <row r="4" spans="1:23" ht="19.5" customHeight="1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4" t="s">
        <v>6</v>
      </c>
      <c r="U4" s="235"/>
      <c r="V4" s="236"/>
      <c r="W4" s="3">
        <v>42999</v>
      </c>
    </row>
    <row r="5" spans="1:23" ht="31.5" customHeight="1">
      <c r="A5" s="211" t="s">
        <v>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1:23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9:23" ht="20.25" customHeight="1"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9:22" ht="16.5" customHeight="1"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</row>
    <row r="9" spans="9:22" ht="44.25" customHeight="1"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9" customHeight="1" thickBot="1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2"/>
      <c r="N10" s="12"/>
      <c r="O10" s="12"/>
      <c r="P10" s="12"/>
      <c r="Q10" s="12"/>
      <c r="R10" s="12"/>
      <c r="S10" s="13"/>
      <c r="T10" s="13"/>
      <c r="U10" s="13"/>
      <c r="V10" s="13"/>
    </row>
    <row r="11" spans="1:23" ht="36" customHeight="1" thickBot="1">
      <c r="A11" s="212" t="s">
        <v>8</v>
      </c>
      <c r="B11" s="213"/>
      <c r="C11" s="213"/>
      <c r="D11" s="214" t="s">
        <v>9</v>
      </c>
      <c r="E11" s="215"/>
      <c r="F11" s="215"/>
      <c r="G11" s="216"/>
      <c r="H11" s="14" t="s">
        <v>10</v>
      </c>
      <c r="I11" s="15" t="s">
        <v>11</v>
      </c>
      <c r="J11" s="16"/>
      <c r="K11" s="217" t="s">
        <v>12</v>
      </c>
      <c r="L11" s="218"/>
      <c r="M11" s="206" t="s">
        <v>13</v>
      </c>
      <c r="N11" s="206"/>
      <c r="O11" s="206"/>
      <c r="P11" s="206"/>
      <c r="Q11" s="206"/>
      <c r="R11" s="223" t="s">
        <v>14</v>
      </c>
      <c r="S11" s="223"/>
      <c r="T11" s="17"/>
      <c r="U11" s="17"/>
      <c r="V11" s="17"/>
      <c r="W11" s="17"/>
    </row>
    <row r="12" spans="1:23" ht="27.75" customHeight="1">
      <c r="A12" s="224" t="s">
        <v>15</v>
      </c>
      <c r="B12" s="225"/>
      <c r="C12" s="225"/>
      <c r="D12" s="226" t="s">
        <v>16</v>
      </c>
      <c r="E12" s="227"/>
      <c r="F12" s="227"/>
      <c r="G12" s="228"/>
      <c r="H12" s="18" t="s">
        <v>17</v>
      </c>
      <c r="I12" s="19">
        <v>770955478</v>
      </c>
      <c r="J12" s="20"/>
      <c r="K12" s="219"/>
      <c r="L12" s="220"/>
      <c r="M12" s="21" t="s">
        <v>18</v>
      </c>
      <c r="N12" s="21" t="s">
        <v>19</v>
      </c>
      <c r="O12" s="21"/>
      <c r="P12" s="21" t="s">
        <v>20</v>
      </c>
      <c r="Q12" s="21" t="s">
        <v>21</v>
      </c>
      <c r="R12" s="223"/>
      <c r="S12" s="223"/>
      <c r="T12" s="22"/>
      <c r="U12" s="22"/>
      <c r="V12" s="22"/>
      <c r="W12" s="22"/>
    </row>
    <row r="13" spans="1:23" ht="15.75" customHeight="1">
      <c r="A13" s="181"/>
      <c r="B13" s="182"/>
      <c r="C13" s="182"/>
      <c r="D13" s="189"/>
      <c r="E13" s="190"/>
      <c r="F13" s="190"/>
      <c r="G13" s="191"/>
      <c r="H13" s="23" t="s">
        <v>22</v>
      </c>
      <c r="I13" s="24" t="s">
        <v>23</v>
      </c>
      <c r="J13" s="20"/>
      <c r="K13" s="221"/>
      <c r="L13" s="222"/>
      <c r="M13" s="25"/>
      <c r="N13" s="25"/>
      <c r="O13" s="25"/>
      <c r="P13" s="25"/>
      <c r="Q13" s="26"/>
      <c r="R13" s="223"/>
      <c r="S13" s="223"/>
      <c r="T13" s="22"/>
      <c r="U13" s="22"/>
      <c r="V13" s="22"/>
      <c r="W13" s="22"/>
    </row>
    <row r="14" spans="1:23" ht="15.75" customHeight="1">
      <c r="A14" s="181"/>
      <c r="B14" s="182"/>
      <c r="C14" s="182"/>
      <c r="D14" s="192"/>
      <c r="E14" s="193"/>
      <c r="F14" s="193"/>
      <c r="G14" s="194"/>
      <c r="H14" s="23" t="s">
        <v>24</v>
      </c>
      <c r="I14" s="24" t="s">
        <v>23</v>
      </c>
      <c r="J14" s="27"/>
      <c r="K14" s="28"/>
      <c r="L14" s="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1:23" ht="37.5" customHeight="1">
      <c r="A15" s="181" t="s">
        <v>25</v>
      </c>
      <c r="B15" s="182"/>
      <c r="C15" s="182"/>
      <c r="D15" s="183" t="s">
        <v>26</v>
      </c>
      <c r="E15" s="184"/>
      <c r="F15" s="184"/>
      <c r="G15" s="185"/>
      <c r="H15" s="23" t="s">
        <v>27</v>
      </c>
      <c r="I15" s="24"/>
      <c r="J15" s="27"/>
      <c r="K15" s="28"/>
      <c r="L15" s="2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5.75" customHeight="1">
      <c r="A16" s="181" t="s">
        <v>28</v>
      </c>
      <c r="B16" s="182"/>
      <c r="C16" s="182"/>
      <c r="D16" s="186" t="s">
        <v>29</v>
      </c>
      <c r="E16" s="187"/>
      <c r="F16" s="187"/>
      <c r="G16" s="188"/>
      <c r="H16" s="23" t="s">
        <v>30</v>
      </c>
      <c r="I16" s="24" t="s">
        <v>23</v>
      </c>
      <c r="J16" s="27"/>
      <c r="K16" s="28"/>
      <c r="L16" s="2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.75" customHeight="1">
      <c r="A17" s="181"/>
      <c r="B17" s="182"/>
      <c r="C17" s="182"/>
      <c r="D17" s="189"/>
      <c r="E17" s="190"/>
      <c r="F17" s="190"/>
      <c r="G17" s="191"/>
      <c r="H17" s="23" t="s">
        <v>31</v>
      </c>
      <c r="I17" s="24" t="s">
        <v>23</v>
      </c>
      <c r="J17" s="27"/>
      <c r="K17" s="28"/>
      <c r="L17" s="2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.75" customHeight="1">
      <c r="A18" s="181"/>
      <c r="B18" s="182"/>
      <c r="C18" s="182"/>
      <c r="D18" s="192"/>
      <c r="E18" s="193"/>
      <c r="F18" s="193"/>
      <c r="G18" s="194"/>
      <c r="H18" s="23" t="s">
        <v>32</v>
      </c>
      <c r="I18" s="24" t="s">
        <v>23</v>
      </c>
      <c r="J18" s="27"/>
      <c r="K18" s="28"/>
      <c r="L18" s="2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5.75" customHeight="1">
      <c r="A19" s="181" t="s">
        <v>33</v>
      </c>
      <c r="B19" s="182"/>
      <c r="C19" s="182"/>
      <c r="D19" s="197" t="s">
        <v>34</v>
      </c>
      <c r="E19" s="198"/>
      <c r="F19" s="198"/>
      <c r="G19" s="199"/>
      <c r="H19" s="23" t="s">
        <v>35</v>
      </c>
      <c r="I19" s="24" t="s">
        <v>23</v>
      </c>
      <c r="J19" s="27"/>
      <c r="K19" s="28"/>
      <c r="L19" s="2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.75" customHeight="1">
      <c r="A20" s="181"/>
      <c r="B20" s="182"/>
      <c r="C20" s="182"/>
      <c r="D20" s="200"/>
      <c r="E20" s="201"/>
      <c r="F20" s="201"/>
      <c r="G20" s="202"/>
      <c r="H20" s="23" t="s">
        <v>36</v>
      </c>
      <c r="I20" s="24" t="s">
        <v>23</v>
      </c>
      <c r="J20" s="27"/>
      <c r="K20" s="28"/>
      <c r="L20" s="2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5.75" customHeight="1" thickBot="1">
      <c r="A21" s="195"/>
      <c r="B21" s="196"/>
      <c r="C21" s="196"/>
      <c r="D21" s="203"/>
      <c r="E21" s="204"/>
      <c r="F21" s="204"/>
      <c r="G21" s="205"/>
      <c r="H21" s="31" t="s">
        <v>37</v>
      </c>
      <c r="I21" s="32">
        <f>SUM(I12:I20)</f>
        <v>770955478</v>
      </c>
      <c r="J21" s="27"/>
      <c r="K21" s="28"/>
      <c r="L21" s="2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4" ht="30.75" customHeight="1">
      <c r="A22" s="127" t="s">
        <v>38</v>
      </c>
      <c r="B22" s="207" t="s">
        <v>39</v>
      </c>
      <c r="C22" s="207"/>
      <c r="D22" s="207"/>
      <c r="E22" s="207"/>
      <c r="F22" s="207"/>
      <c r="G22" s="208" t="s">
        <v>40</v>
      </c>
      <c r="H22" s="206" t="s">
        <v>41</v>
      </c>
      <c r="I22" s="206"/>
      <c r="J22" s="210" t="s">
        <v>42</v>
      </c>
      <c r="K22" s="179" t="s">
        <v>43</v>
      </c>
      <c r="L22" s="179"/>
      <c r="M22" s="178" t="s">
        <v>44</v>
      </c>
      <c r="N22" s="178"/>
      <c r="O22" s="33"/>
      <c r="P22" s="178" t="s">
        <v>45</v>
      </c>
      <c r="Q22" s="178"/>
      <c r="R22" s="179" t="s">
        <v>46</v>
      </c>
      <c r="S22" s="180" t="s">
        <v>47</v>
      </c>
      <c r="T22" s="173" t="s">
        <v>48</v>
      </c>
      <c r="U22" s="180" t="s">
        <v>49</v>
      </c>
      <c r="V22" s="173" t="s">
        <v>50</v>
      </c>
      <c r="W22" s="174" t="s">
        <v>51</v>
      </c>
      <c r="X22" s="175" t="s">
        <v>52</v>
      </c>
    </row>
    <row r="23" spans="1:24" ht="12.75" customHeight="1">
      <c r="A23" s="206"/>
      <c r="B23" s="179"/>
      <c r="C23" s="179"/>
      <c r="D23" s="179"/>
      <c r="E23" s="179"/>
      <c r="F23" s="179"/>
      <c r="G23" s="209"/>
      <c r="H23" s="206"/>
      <c r="I23" s="206"/>
      <c r="J23" s="210"/>
      <c r="K23" s="179"/>
      <c r="L23" s="179"/>
      <c r="M23" s="177" t="s">
        <v>53</v>
      </c>
      <c r="N23" s="173" t="s">
        <v>54</v>
      </c>
      <c r="O23" s="34"/>
      <c r="P23" s="177" t="s">
        <v>53</v>
      </c>
      <c r="Q23" s="173" t="s">
        <v>54</v>
      </c>
      <c r="R23" s="179"/>
      <c r="S23" s="180"/>
      <c r="T23" s="173"/>
      <c r="U23" s="180"/>
      <c r="V23" s="173"/>
      <c r="W23" s="174"/>
      <c r="X23" s="176"/>
    </row>
    <row r="24" spans="1:24" ht="47.25" customHeight="1">
      <c r="A24" s="206"/>
      <c r="B24" s="179"/>
      <c r="C24" s="179"/>
      <c r="D24" s="179"/>
      <c r="E24" s="179"/>
      <c r="F24" s="179"/>
      <c r="G24" s="209"/>
      <c r="H24" s="206"/>
      <c r="I24" s="206"/>
      <c r="J24" s="210"/>
      <c r="K24" s="179"/>
      <c r="L24" s="179"/>
      <c r="M24" s="177"/>
      <c r="N24" s="173"/>
      <c r="O24" s="34"/>
      <c r="P24" s="177"/>
      <c r="Q24" s="173"/>
      <c r="R24" s="179"/>
      <c r="S24" s="180"/>
      <c r="T24" s="173"/>
      <c r="U24" s="180"/>
      <c r="V24" s="173"/>
      <c r="W24" s="174"/>
      <c r="X24" s="176"/>
    </row>
    <row r="25" spans="1:24" ht="82.5" customHeight="1">
      <c r="A25" s="126">
        <v>1</v>
      </c>
      <c r="B25" s="128" t="s">
        <v>55</v>
      </c>
      <c r="C25" s="129"/>
      <c r="D25" s="129"/>
      <c r="E25" s="129"/>
      <c r="F25" s="130"/>
      <c r="G25" s="35" t="s">
        <v>56</v>
      </c>
      <c r="H25" s="168" t="s">
        <v>57</v>
      </c>
      <c r="I25" s="169"/>
      <c r="J25" s="170">
        <v>1</v>
      </c>
      <c r="K25" s="119" t="s">
        <v>58</v>
      </c>
      <c r="L25" s="120"/>
      <c r="M25" s="36"/>
      <c r="N25" s="37">
        <f>+M25/40</f>
        <v>0</v>
      </c>
      <c r="O25" s="38">
        <f>N25*33%</f>
        <v>0</v>
      </c>
      <c r="P25" s="146">
        <f>AVERAGE(N25:N27)</f>
        <v>0</v>
      </c>
      <c r="Q25" s="143">
        <f>P25/$J$25</f>
        <v>0</v>
      </c>
      <c r="R25" s="39">
        <v>70983503</v>
      </c>
      <c r="S25" s="40">
        <v>70983503</v>
      </c>
      <c r="T25" s="41">
        <f>S25/R25</f>
        <v>1</v>
      </c>
      <c r="U25" s="40"/>
      <c r="V25" s="42">
        <f aca="true" t="shared" si="0" ref="V25:V35">U25/R25</f>
        <v>0</v>
      </c>
      <c r="W25" s="43"/>
      <c r="X25" s="44" t="s">
        <v>59</v>
      </c>
    </row>
    <row r="26" spans="1:24" ht="65.25" customHeight="1">
      <c r="A26" s="164"/>
      <c r="B26" s="165"/>
      <c r="C26" s="166"/>
      <c r="D26" s="166"/>
      <c r="E26" s="166"/>
      <c r="F26" s="167"/>
      <c r="G26" s="35" t="s">
        <v>60</v>
      </c>
      <c r="H26" s="118" t="s">
        <v>61</v>
      </c>
      <c r="I26" s="118"/>
      <c r="J26" s="171"/>
      <c r="K26" s="119" t="s">
        <v>62</v>
      </c>
      <c r="L26" s="120"/>
      <c r="M26" s="36">
        <v>0</v>
      </c>
      <c r="N26" s="37">
        <f>+M26/60</f>
        <v>0</v>
      </c>
      <c r="O26" s="38">
        <f>N26*33.33%</f>
        <v>0</v>
      </c>
      <c r="P26" s="147"/>
      <c r="Q26" s="144"/>
      <c r="R26" s="39">
        <v>70983503</v>
      </c>
      <c r="S26" s="40">
        <v>70983503</v>
      </c>
      <c r="T26" s="41">
        <f>S26/R26</f>
        <v>1</v>
      </c>
      <c r="U26" s="40"/>
      <c r="V26" s="42">
        <f t="shared" si="0"/>
        <v>0</v>
      </c>
      <c r="W26" s="43"/>
      <c r="X26" s="45"/>
    </row>
    <row r="27" spans="1:24" ht="73.5" customHeight="1">
      <c r="A27" s="127"/>
      <c r="B27" s="131"/>
      <c r="C27" s="132"/>
      <c r="D27" s="132"/>
      <c r="E27" s="132"/>
      <c r="F27" s="133"/>
      <c r="G27" s="35" t="s">
        <v>63</v>
      </c>
      <c r="H27" s="118" t="s">
        <v>64</v>
      </c>
      <c r="I27" s="118"/>
      <c r="J27" s="172"/>
      <c r="K27" s="119" t="s">
        <v>65</v>
      </c>
      <c r="L27" s="120"/>
      <c r="M27" s="46"/>
      <c r="N27" s="37">
        <f>+M27/80%</f>
        <v>0</v>
      </c>
      <c r="O27" s="38">
        <f>N27*34.33%</f>
        <v>0</v>
      </c>
      <c r="P27" s="148"/>
      <c r="Q27" s="145"/>
      <c r="R27" s="39">
        <v>0</v>
      </c>
      <c r="S27" s="40"/>
      <c r="T27" s="41" t="e">
        <f>S27/R27</f>
        <v>#DIV/0!</v>
      </c>
      <c r="U27" s="40"/>
      <c r="V27" s="42" t="e">
        <f t="shared" si="0"/>
        <v>#DIV/0!</v>
      </c>
      <c r="W27" s="43"/>
      <c r="X27" s="44" t="s">
        <v>59</v>
      </c>
    </row>
    <row r="28" spans="1:24" s="57" customFormat="1" ht="73.5" customHeight="1">
      <c r="A28" s="149">
        <v>2</v>
      </c>
      <c r="B28" s="152" t="s">
        <v>66</v>
      </c>
      <c r="C28" s="153"/>
      <c r="D28" s="153"/>
      <c r="E28" s="153"/>
      <c r="F28" s="154"/>
      <c r="G28" s="47" t="s">
        <v>67</v>
      </c>
      <c r="H28" s="140" t="s">
        <v>68</v>
      </c>
      <c r="I28" s="140"/>
      <c r="J28" s="161">
        <v>1</v>
      </c>
      <c r="K28" s="141" t="s">
        <v>69</v>
      </c>
      <c r="L28" s="142"/>
      <c r="M28" s="48">
        <v>29</v>
      </c>
      <c r="N28" s="49">
        <f>+M28/250</f>
        <v>0.116</v>
      </c>
      <c r="O28" s="50">
        <f>N28*33%</f>
        <v>0.03828</v>
      </c>
      <c r="P28" s="134">
        <f>AVERAGE(N28:N30)</f>
        <v>0.1894888888888889</v>
      </c>
      <c r="Q28" s="137">
        <f>P28/$J$28</f>
        <v>0.1894888888888889</v>
      </c>
      <c r="R28" s="51">
        <v>166711188</v>
      </c>
      <c r="S28" s="52">
        <v>134462007</v>
      </c>
      <c r="T28" s="53">
        <f aca="true" t="shared" si="1" ref="T28:T34">S28/R28</f>
        <v>0.8065565881517202</v>
      </c>
      <c r="U28" s="52">
        <v>2059438.5</v>
      </c>
      <c r="V28" s="54">
        <f t="shared" si="0"/>
        <v>0.012353331079375428</v>
      </c>
      <c r="W28" s="55" t="s">
        <v>101</v>
      </c>
      <c r="X28" s="56" t="s">
        <v>59</v>
      </c>
    </row>
    <row r="29" spans="1:24" s="57" customFormat="1" ht="68.25" customHeight="1">
      <c r="A29" s="150"/>
      <c r="B29" s="155"/>
      <c r="C29" s="156"/>
      <c r="D29" s="156"/>
      <c r="E29" s="156"/>
      <c r="F29" s="157"/>
      <c r="G29" s="47" t="s">
        <v>70</v>
      </c>
      <c r="H29" s="140" t="s">
        <v>71</v>
      </c>
      <c r="I29" s="140"/>
      <c r="J29" s="162"/>
      <c r="K29" s="141" t="s">
        <v>72</v>
      </c>
      <c r="L29" s="142"/>
      <c r="M29" s="48">
        <v>202</v>
      </c>
      <c r="N29" s="49">
        <f>+M29/600</f>
        <v>0.33666666666666667</v>
      </c>
      <c r="O29" s="50">
        <f>N29*34%</f>
        <v>0.11446666666666667</v>
      </c>
      <c r="P29" s="135"/>
      <c r="Q29" s="138"/>
      <c r="R29" s="51">
        <v>166711188</v>
      </c>
      <c r="S29" s="52">
        <v>143024726</v>
      </c>
      <c r="T29" s="53">
        <f>S29/R29</f>
        <v>0.8579191817648135</v>
      </c>
      <c r="U29" s="52">
        <v>2059438.5</v>
      </c>
      <c r="V29" s="54">
        <f t="shared" si="0"/>
        <v>0.012353331079375428</v>
      </c>
      <c r="W29" s="55" t="s">
        <v>102</v>
      </c>
      <c r="X29" s="56" t="s">
        <v>59</v>
      </c>
    </row>
    <row r="30" spans="1:24" s="57" customFormat="1" ht="60.75" customHeight="1">
      <c r="A30" s="151"/>
      <c r="B30" s="158"/>
      <c r="C30" s="159"/>
      <c r="D30" s="159"/>
      <c r="E30" s="159"/>
      <c r="F30" s="160"/>
      <c r="G30" s="47" t="s">
        <v>73</v>
      </c>
      <c r="H30" s="140" t="s">
        <v>74</v>
      </c>
      <c r="I30" s="140"/>
      <c r="J30" s="163"/>
      <c r="K30" s="141" t="s">
        <v>74</v>
      </c>
      <c r="L30" s="142"/>
      <c r="M30" s="58">
        <v>0.0579</v>
      </c>
      <c r="N30" s="49">
        <f>+M30/50%</f>
        <v>0.1158</v>
      </c>
      <c r="O30" s="50">
        <f>N30*33%</f>
        <v>0.038214000000000005</v>
      </c>
      <c r="P30" s="136"/>
      <c r="Q30" s="139"/>
      <c r="R30" s="51">
        <v>0</v>
      </c>
      <c r="S30" s="52"/>
      <c r="T30" s="53" t="e">
        <f t="shared" si="1"/>
        <v>#DIV/0!</v>
      </c>
      <c r="U30" s="52"/>
      <c r="V30" s="54" t="e">
        <f t="shared" si="0"/>
        <v>#DIV/0!</v>
      </c>
      <c r="W30" s="55" t="s">
        <v>103</v>
      </c>
      <c r="X30" s="56" t="s">
        <v>59</v>
      </c>
    </row>
    <row r="31" spans="1:24" ht="71.25" customHeight="1">
      <c r="A31" s="126">
        <v>3</v>
      </c>
      <c r="B31" s="128" t="s">
        <v>75</v>
      </c>
      <c r="C31" s="129"/>
      <c r="D31" s="129"/>
      <c r="E31" s="129"/>
      <c r="F31" s="130"/>
      <c r="G31" s="35" t="s">
        <v>76</v>
      </c>
      <c r="H31" s="118" t="s">
        <v>77</v>
      </c>
      <c r="I31" s="118"/>
      <c r="J31" s="59">
        <v>0.25</v>
      </c>
      <c r="K31" s="119" t="s">
        <v>78</v>
      </c>
      <c r="L31" s="120"/>
      <c r="M31" s="36"/>
      <c r="N31" s="37">
        <f>+M31/20</f>
        <v>0</v>
      </c>
      <c r="O31" s="60">
        <f>N31*0.25</f>
        <v>0</v>
      </c>
      <c r="P31" s="61">
        <f>O31</f>
        <v>0</v>
      </c>
      <c r="Q31" s="41">
        <f>+P31/J31</f>
        <v>0</v>
      </c>
      <c r="R31" s="39">
        <v>0</v>
      </c>
      <c r="S31" s="40"/>
      <c r="T31" s="41" t="e">
        <f>S31/R31</f>
        <v>#DIV/0!</v>
      </c>
      <c r="U31" s="40"/>
      <c r="V31" s="42" t="e">
        <f t="shared" si="0"/>
        <v>#DIV/0!</v>
      </c>
      <c r="W31" s="62"/>
      <c r="X31" s="63" t="s">
        <v>79</v>
      </c>
    </row>
    <row r="32" spans="1:24" ht="78.75" customHeight="1">
      <c r="A32" s="127"/>
      <c r="B32" s="131"/>
      <c r="C32" s="132"/>
      <c r="D32" s="132"/>
      <c r="E32" s="132"/>
      <c r="F32" s="133"/>
      <c r="G32" s="35" t="s">
        <v>75</v>
      </c>
      <c r="H32" s="118" t="s">
        <v>80</v>
      </c>
      <c r="I32" s="118"/>
      <c r="J32" s="59">
        <v>0.25</v>
      </c>
      <c r="K32" s="119" t="s">
        <v>81</v>
      </c>
      <c r="L32" s="120"/>
      <c r="M32" s="61"/>
      <c r="N32" s="60">
        <f>+M32/100%</f>
        <v>0</v>
      </c>
      <c r="O32" s="60">
        <f>N32*0.25</f>
        <v>0</v>
      </c>
      <c r="P32" s="64">
        <f>M32</f>
        <v>0</v>
      </c>
      <c r="Q32" s="41">
        <f>+P32/J32</f>
        <v>0</v>
      </c>
      <c r="R32" s="39">
        <v>295566096</v>
      </c>
      <c r="S32" s="40">
        <v>285771127</v>
      </c>
      <c r="T32" s="41">
        <f t="shared" si="1"/>
        <v>0.9668603093096307</v>
      </c>
      <c r="U32" s="40"/>
      <c r="V32" s="42">
        <f t="shared" si="0"/>
        <v>0</v>
      </c>
      <c r="W32" s="65"/>
      <c r="X32" s="63" t="s">
        <v>79</v>
      </c>
    </row>
    <row r="33" spans="1:24" ht="60.75" customHeight="1">
      <c r="A33" s="66">
        <v>4</v>
      </c>
      <c r="B33" s="115" t="s">
        <v>82</v>
      </c>
      <c r="C33" s="116"/>
      <c r="D33" s="116"/>
      <c r="E33" s="116"/>
      <c r="F33" s="117"/>
      <c r="G33" s="35" t="s">
        <v>83</v>
      </c>
      <c r="H33" s="118" t="s">
        <v>84</v>
      </c>
      <c r="I33" s="118"/>
      <c r="J33" s="67">
        <v>300</v>
      </c>
      <c r="K33" s="119" t="s">
        <v>85</v>
      </c>
      <c r="L33" s="120"/>
      <c r="M33" s="36"/>
      <c r="N33" s="37">
        <f>+M33/300</f>
        <v>0</v>
      </c>
      <c r="O33" s="37"/>
      <c r="P33" s="36">
        <f>M33</f>
        <v>0</v>
      </c>
      <c r="Q33" s="41">
        <f>+P33/J33</f>
        <v>0</v>
      </c>
      <c r="R33" s="39">
        <v>0</v>
      </c>
      <c r="S33" s="40"/>
      <c r="T33" s="41" t="e">
        <f t="shared" si="1"/>
        <v>#DIV/0!</v>
      </c>
      <c r="U33" s="40"/>
      <c r="V33" s="42" t="e">
        <f t="shared" si="0"/>
        <v>#DIV/0!</v>
      </c>
      <c r="W33" s="62"/>
      <c r="X33" s="63" t="s">
        <v>79</v>
      </c>
    </row>
    <row r="34" spans="1:24" ht="51.75" customHeight="1">
      <c r="A34" s="66">
        <v>5</v>
      </c>
      <c r="B34" s="115" t="s">
        <v>86</v>
      </c>
      <c r="C34" s="116"/>
      <c r="D34" s="116"/>
      <c r="E34" s="116"/>
      <c r="F34" s="117"/>
      <c r="G34" s="35" t="s">
        <v>86</v>
      </c>
      <c r="H34" s="118" t="s">
        <v>87</v>
      </c>
      <c r="I34" s="118"/>
      <c r="J34" s="59">
        <v>0.25</v>
      </c>
      <c r="K34" s="119" t="s">
        <v>88</v>
      </c>
      <c r="L34" s="120"/>
      <c r="M34" s="68">
        <v>0</v>
      </c>
      <c r="N34" s="37">
        <f>+M34/25%</f>
        <v>0</v>
      </c>
      <c r="O34" s="37">
        <f>N34*0.25</f>
        <v>0</v>
      </c>
      <c r="P34" s="46">
        <f>M34</f>
        <v>0</v>
      </c>
      <c r="Q34" s="41">
        <f>+P34/J34</f>
        <v>0</v>
      </c>
      <c r="R34" s="39">
        <v>0</v>
      </c>
      <c r="S34" s="40"/>
      <c r="T34" s="41" t="e">
        <f t="shared" si="1"/>
        <v>#DIV/0!</v>
      </c>
      <c r="U34" s="40"/>
      <c r="V34" s="42" t="e">
        <f t="shared" si="0"/>
        <v>#DIV/0!</v>
      </c>
      <c r="W34" s="62"/>
      <c r="X34" s="63" t="s">
        <v>79</v>
      </c>
    </row>
    <row r="35" spans="2:22" s="69" customFormat="1" ht="30.75" customHeight="1">
      <c r="B35" s="121"/>
      <c r="C35" s="121"/>
      <c r="D35" s="70"/>
      <c r="E35" s="9"/>
      <c r="F35" s="71"/>
      <c r="G35" s="122"/>
      <c r="H35" s="122"/>
      <c r="K35" s="73"/>
      <c r="L35" s="73"/>
      <c r="M35" s="74" t="s">
        <v>37</v>
      </c>
      <c r="N35" s="75">
        <f>AVERAGE(N25:N34)</f>
        <v>0.05684666666666667</v>
      </c>
      <c r="O35" s="75"/>
      <c r="P35" s="76"/>
      <c r="Q35" s="77">
        <f>AVERAGE(Q25:Q34)</f>
        <v>0.03158148148148148</v>
      </c>
      <c r="R35" s="78">
        <f>SUM(R25:R34)</f>
        <v>770955478</v>
      </c>
      <c r="S35" s="79">
        <f>SUM(S25:S34)</f>
        <v>705224866</v>
      </c>
      <c r="T35" s="80">
        <f>S35/R35</f>
        <v>0.9147413646109406</v>
      </c>
      <c r="U35" s="81">
        <f>SUM(U25:U34)</f>
        <v>4118877</v>
      </c>
      <c r="V35" s="82">
        <f t="shared" si="0"/>
        <v>0.0053425614286899195</v>
      </c>
    </row>
    <row r="36" spans="2:20" s="69" customFormat="1" ht="30.75" customHeight="1">
      <c r="B36" s="123" t="s">
        <v>89</v>
      </c>
      <c r="C36" s="123"/>
      <c r="D36" s="83">
        <v>0</v>
      </c>
      <c r="F36" s="84" t="s">
        <v>90</v>
      </c>
      <c r="G36" s="124">
        <v>43403</v>
      </c>
      <c r="H36" s="125"/>
      <c r="M36" s="86"/>
      <c r="N36" s="87"/>
      <c r="O36" s="87"/>
      <c r="P36" s="88"/>
      <c r="Q36" s="88"/>
      <c r="R36" s="89"/>
      <c r="S36" s="89"/>
      <c r="T36" s="90"/>
    </row>
    <row r="37" spans="19:20" ht="15">
      <c r="S37" s="92"/>
      <c r="T37" s="92"/>
    </row>
    <row r="38" spans="19:20" ht="15">
      <c r="S38" s="92"/>
      <c r="T38" s="92"/>
    </row>
    <row r="39" spans="1:23" s="94" customFormat="1" ht="21.75" customHeight="1">
      <c r="A39" s="1"/>
      <c r="B39" s="93"/>
      <c r="C39" s="110" t="s">
        <v>91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 t="s">
        <v>92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2"/>
    </row>
    <row r="40" spans="1:23" s="94" customFormat="1" ht="29.25" customHeight="1">
      <c r="A40" s="108" t="s">
        <v>93</v>
      </c>
      <c r="B40" s="109"/>
      <c r="C40" s="110" t="s">
        <v>94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1" t="s">
        <v>95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2"/>
    </row>
    <row r="41" spans="1:23" ht="29.25" customHeight="1">
      <c r="A41" s="108" t="s">
        <v>96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</row>
    <row r="42" spans="1:23" ht="29.25" customHeight="1">
      <c r="A42" s="108" t="s">
        <v>97</v>
      </c>
      <c r="B42" s="109"/>
      <c r="C42" s="110" t="s">
        <v>98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 t="s">
        <v>99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2"/>
    </row>
    <row r="43" spans="1:23" ht="29.25" customHeight="1">
      <c r="A43" s="108" t="s">
        <v>100</v>
      </c>
      <c r="B43" s="109"/>
      <c r="C43" s="113">
        <v>43567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4"/>
      <c r="N43" s="111"/>
      <c r="O43" s="111"/>
      <c r="P43" s="111"/>
      <c r="Q43" s="111"/>
      <c r="R43" s="111"/>
      <c r="S43" s="111"/>
      <c r="T43" s="111"/>
      <c r="U43" s="111"/>
      <c r="V43" s="111"/>
      <c r="W43" s="112"/>
    </row>
    <row r="56" ht="15">
      <c r="K56" s="95"/>
    </row>
  </sheetData>
  <mergeCells count="93">
    <mergeCell ref="A1:C4"/>
    <mergeCell ref="D1:S2"/>
    <mergeCell ref="T1:W1"/>
    <mergeCell ref="T2:W2"/>
    <mergeCell ref="D3:S4"/>
    <mergeCell ref="T3:V3"/>
    <mergeCell ref="T4:V4"/>
    <mergeCell ref="A5:W5"/>
    <mergeCell ref="A11:C11"/>
    <mergeCell ref="D11:G11"/>
    <mergeCell ref="K11:L13"/>
    <mergeCell ref="M11:Q11"/>
    <mergeCell ref="R11:S13"/>
    <mergeCell ref="A12:C14"/>
    <mergeCell ref="D12:G14"/>
    <mergeCell ref="M14:W14"/>
    <mergeCell ref="K22:L24"/>
    <mergeCell ref="A15:C15"/>
    <mergeCell ref="D15:G15"/>
    <mergeCell ref="A16:C18"/>
    <mergeCell ref="D16:G18"/>
    <mergeCell ref="A19:C21"/>
    <mergeCell ref="D19:G21"/>
    <mergeCell ref="A22:A24"/>
    <mergeCell ref="B22:F24"/>
    <mergeCell ref="G22:G24"/>
    <mergeCell ref="H22:I24"/>
    <mergeCell ref="J22:J24"/>
    <mergeCell ref="V22:V24"/>
    <mergeCell ref="W22:W24"/>
    <mergeCell ref="X22:X24"/>
    <mergeCell ref="M23:M24"/>
    <mergeCell ref="N23:N24"/>
    <mergeCell ref="P23:P24"/>
    <mergeCell ref="Q23:Q24"/>
    <mergeCell ref="M22:N22"/>
    <mergeCell ref="P22:Q22"/>
    <mergeCell ref="R22:R24"/>
    <mergeCell ref="S22:S24"/>
    <mergeCell ref="T22:T24"/>
    <mergeCell ref="U22:U24"/>
    <mergeCell ref="A25:A27"/>
    <mergeCell ref="B25:F27"/>
    <mergeCell ref="H25:I25"/>
    <mergeCell ref="J25:J27"/>
    <mergeCell ref="K25:L25"/>
    <mergeCell ref="A28:A30"/>
    <mergeCell ref="B28:F30"/>
    <mergeCell ref="H28:I28"/>
    <mergeCell ref="J28:J30"/>
    <mergeCell ref="K28:L28"/>
    <mergeCell ref="Q25:Q27"/>
    <mergeCell ref="H26:I26"/>
    <mergeCell ref="K26:L26"/>
    <mergeCell ref="H27:I27"/>
    <mergeCell ref="K27:L27"/>
    <mergeCell ref="P25:P27"/>
    <mergeCell ref="P28:P30"/>
    <mergeCell ref="Q28:Q30"/>
    <mergeCell ref="H29:I29"/>
    <mergeCell ref="K29:L29"/>
    <mergeCell ref="H30:I30"/>
    <mergeCell ref="K30:L30"/>
    <mergeCell ref="A31:A32"/>
    <mergeCell ref="B31:F32"/>
    <mergeCell ref="H31:I31"/>
    <mergeCell ref="K31:L31"/>
    <mergeCell ref="H32:I32"/>
    <mergeCell ref="K32:L32"/>
    <mergeCell ref="M39:W39"/>
    <mergeCell ref="B33:F33"/>
    <mergeCell ref="H33:I33"/>
    <mergeCell ref="K33:L33"/>
    <mergeCell ref="B34:F34"/>
    <mergeCell ref="H34:I34"/>
    <mergeCell ref="K34:L34"/>
    <mergeCell ref="B35:C35"/>
    <mergeCell ref="G35:H35"/>
    <mergeCell ref="B36:C36"/>
    <mergeCell ref="G36:H36"/>
    <mergeCell ref="C39:L39"/>
    <mergeCell ref="A40:B40"/>
    <mergeCell ref="C40:L40"/>
    <mergeCell ref="M40:W40"/>
    <mergeCell ref="A41:B41"/>
    <mergeCell ref="C41:L41"/>
    <mergeCell ref="M41:W41"/>
    <mergeCell ref="A42:B42"/>
    <mergeCell ref="C42:L42"/>
    <mergeCell ref="M42:W42"/>
    <mergeCell ref="A43:B43"/>
    <mergeCell ref="C43:L43"/>
    <mergeCell ref="M43:W43"/>
  </mergeCells>
  <hyperlinks>
    <hyperlink ref="X31" r:id="rId1" display="file:///\\Recursonatu50\actividades%20grupo%20de%20control%20y%20seguimiento%202019\MILENA%20MONTENEGRO\25-2503%20INFORMES%20SISTEMA%20INTEGRADO%20SGC-MECI\FEV-18\Marzo%202019"/>
    <hyperlink ref="X32" r:id="rId2" display="file:///\\Recursonatu50\actividades%20grupo%20de%20control%20y%20seguimiento%202019\MILENA%20MONTENEGRO\25-2503%20INFORMES%20SISTEMA%20INTEGRADO%20SGC-MECI\FEV-18\Marzo%202019"/>
    <hyperlink ref="X33" r:id="rId3" display="file:///\\Recursonatu50\actividades%20grupo%20de%20control%20y%20seguimiento%202019\MILENA%20MONTENEGRO\25-2503%20INFORMES%20SISTEMA%20INTEGRADO%20SGC-MECI\FEV-18\Marzo%202019"/>
    <hyperlink ref="X34" r:id="rId4" display="file:///\\Recursonatu50\actividades%20grupo%20de%20control%20y%20seguimiento%202019\MILENA%20MONTENEGRO\25-2503%20INFORMES%20SISTEMA%20INTEGRADO%20SGC-MECI\FEV-18\Marzo%202019"/>
  </hyperlinks>
  <printOptions/>
  <pageMargins left="0.7" right="0.7" top="0.75" bottom="0.75" header="0.3" footer="0.3"/>
  <pageSetup horizontalDpi="600" verticalDpi="600" orientation="landscape" paperSize="12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"/>
  <sheetViews>
    <sheetView tabSelected="1" zoomScale="80" zoomScaleNormal="80" workbookViewId="0" topLeftCell="A13">
      <selection activeCell="G22" sqref="G22:G24"/>
    </sheetView>
  </sheetViews>
  <sheetFormatPr defaultColWidth="11.421875" defaultRowHeight="1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5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91" customWidth="1"/>
    <col min="15" max="15" width="19.00390625" style="91" hidden="1" customWidth="1"/>
    <col min="16" max="17" width="19.00390625" style="91" customWidth="1"/>
    <col min="18" max="18" width="20.7109375" style="91" customWidth="1"/>
    <col min="19" max="19" width="20.8515625" style="1" customWidth="1"/>
    <col min="20" max="20" width="20.28125" style="1" customWidth="1"/>
    <col min="21" max="21" width="18.57421875" style="106" customWidth="1"/>
    <col min="22" max="22" width="20.8515625" style="1" customWidth="1"/>
    <col min="23" max="23" width="77.00390625" style="1" customWidth="1"/>
    <col min="24" max="24" width="51.140625" style="1" customWidth="1"/>
    <col min="25" max="256" width="11.421875" style="1" customWidth="1"/>
    <col min="257" max="257" width="8.421875" style="1" customWidth="1"/>
    <col min="258" max="258" width="16.57421875" style="1" customWidth="1"/>
    <col min="259" max="260" width="13.140625" style="1" customWidth="1"/>
    <col min="261" max="261" width="17.140625" style="1" customWidth="1"/>
    <col min="262" max="262" width="11.421875" style="1" customWidth="1"/>
    <col min="263" max="263" width="50.00390625" style="1" customWidth="1"/>
    <col min="264" max="264" width="25.140625" style="1" customWidth="1"/>
    <col min="265" max="265" width="21.57421875" style="1" customWidth="1"/>
    <col min="266" max="266" width="28.28125" style="1" customWidth="1"/>
    <col min="267" max="267" width="15.7109375" style="1" customWidth="1"/>
    <col min="268" max="268" width="16.57421875" style="1" customWidth="1"/>
    <col min="269" max="273" width="19.00390625" style="1" customWidth="1"/>
    <col min="274" max="274" width="20.7109375" style="1" customWidth="1"/>
    <col min="275" max="275" width="20.8515625" style="1" customWidth="1"/>
    <col min="276" max="276" width="20.28125" style="1" customWidth="1"/>
    <col min="277" max="277" width="18.57421875" style="1" customWidth="1"/>
    <col min="278" max="278" width="20.8515625" style="1" customWidth="1"/>
    <col min="279" max="279" width="77.00390625" style="1" customWidth="1"/>
    <col min="280" max="280" width="51.140625" style="1" customWidth="1"/>
    <col min="281" max="512" width="11.421875" style="1" customWidth="1"/>
    <col min="513" max="513" width="8.421875" style="1" customWidth="1"/>
    <col min="514" max="514" width="16.57421875" style="1" customWidth="1"/>
    <col min="515" max="516" width="13.140625" style="1" customWidth="1"/>
    <col min="517" max="517" width="17.140625" style="1" customWidth="1"/>
    <col min="518" max="518" width="11.421875" style="1" customWidth="1"/>
    <col min="519" max="519" width="50.00390625" style="1" customWidth="1"/>
    <col min="520" max="520" width="25.140625" style="1" customWidth="1"/>
    <col min="521" max="521" width="21.57421875" style="1" customWidth="1"/>
    <col min="522" max="522" width="28.28125" style="1" customWidth="1"/>
    <col min="523" max="523" width="15.7109375" style="1" customWidth="1"/>
    <col min="524" max="524" width="16.57421875" style="1" customWidth="1"/>
    <col min="525" max="529" width="19.00390625" style="1" customWidth="1"/>
    <col min="530" max="530" width="20.7109375" style="1" customWidth="1"/>
    <col min="531" max="531" width="20.8515625" style="1" customWidth="1"/>
    <col min="532" max="532" width="20.28125" style="1" customWidth="1"/>
    <col min="533" max="533" width="18.57421875" style="1" customWidth="1"/>
    <col min="534" max="534" width="20.8515625" style="1" customWidth="1"/>
    <col min="535" max="535" width="77.00390625" style="1" customWidth="1"/>
    <col min="536" max="536" width="51.140625" style="1" customWidth="1"/>
    <col min="537" max="768" width="11.421875" style="1" customWidth="1"/>
    <col min="769" max="769" width="8.421875" style="1" customWidth="1"/>
    <col min="770" max="770" width="16.57421875" style="1" customWidth="1"/>
    <col min="771" max="772" width="13.140625" style="1" customWidth="1"/>
    <col min="773" max="773" width="17.140625" style="1" customWidth="1"/>
    <col min="774" max="774" width="11.421875" style="1" customWidth="1"/>
    <col min="775" max="775" width="50.00390625" style="1" customWidth="1"/>
    <col min="776" max="776" width="25.140625" style="1" customWidth="1"/>
    <col min="777" max="777" width="21.57421875" style="1" customWidth="1"/>
    <col min="778" max="778" width="28.28125" style="1" customWidth="1"/>
    <col min="779" max="779" width="15.7109375" style="1" customWidth="1"/>
    <col min="780" max="780" width="16.57421875" style="1" customWidth="1"/>
    <col min="781" max="785" width="19.00390625" style="1" customWidth="1"/>
    <col min="786" max="786" width="20.7109375" style="1" customWidth="1"/>
    <col min="787" max="787" width="20.8515625" style="1" customWidth="1"/>
    <col min="788" max="788" width="20.28125" style="1" customWidth="1"/>
    <col min="789" max="789" width="18.57421875" style="1" customWidth="1"/>
    <col min="790" max="790" width="20.8515625" style="1" customWidth="1"/>
    <col min="791" max="791" width="77.00390625" style="1" customWidth="1"/>
    <col min="792" max="792" width="51.140625" style="1" customWidth="1"/>
    <col min="793" max="1024" width="11.421875" style="1" customWidth="1"/>
    <col min="1025" max="1025" width="8.421875" style="1" customWidth="1"/>
    <col min="1026" max="1026" width="16.57421875" style="1" customWidth="1"/>
    <col min="1027" max="1028" width="13.140625" style="1" customWidth="1"/>
    <col min="1029" max="1029" width="17.140625" style="1" customWidth="1"/>
    <col min="1030" max="1030" width="11.421875" style="1" customWidth="1"/>
    <col min="1031" max="1031" width="50.00390625" style="1" customWidth="1"/>
    <col min="1032" max="1032" width="25.140625" style="1" customWidth="1"/>
    <col min="1033" max="1033" width="21.57421875" style="1" customWidth="1"/>
    <col min="1034" max="1034" width="28.28125" style="1" customWidth="1"/>
    <col min="1035" max="1035" width="15.7109375" style="1" customWidth="1"/>
    <col min="1036" max="1036" width="16.57421875" style="1" customWidth="1"/>
    <col min="1037" max="1041" width="19.00390625" style="1" customWidth="1"/>
    <col min="1042" max="1042" width="20.7109375" style="1" customWidth="1"/>
    <col min="1043" max="1043" width="20.8515625" style="1" customWidth="1"/>
    <col min="1044" max="1044" width="20.28125" style="1" customWidth="1"/>
    <col min="1045" max="1045" width="18.57421875" style="1" customWidth="1"/>
    <col min="1046" max="1046" width="20.8515625" style="1" customWidth="1"/>
    <col min="1047" max="1047" width="77.00390625" style="1" customWidth="1"/>
    <col min="1048" max="1048" width="51.140625" style="1" customWidth="1"/>
    <col min="1049" max="1280" width="11.421875" style="1" customWidth="1"/>
    <col min="1281" max="1281" width="8.421875" style="1" customWidth="1"/>
    <col min="1282" max="1282" width="16.57421875" style="1" customWidth="1"/>
    <col min="1283" max="1284" width="13.140625" style="1" customWidth="1"/>
    <col min="1285" max="1285" width="17.140625" style="1" customWidth="1"/>
    <col min="1286" max="1286" width="11.421875" style="1" customWidth="1"/>
    <col min="1287" max="1287" width="50.00390625" style="1" customWidth="1"/>
    <col min="1288" max="1288" width="25.140625" style="1" customWidth="1"/>
    <col min="1289" max="1289" width="21.57421875" style="1" customWidth="1"/>
    <col min="1290" max="1290" width="28.28125" style="1" customWidth="1"/>
    <col min="1291" max="1291" width="15.7109375" style="1" customWidth="1"/>
    <col min="1292" max="1292" width="16.57421875" style="1" customWidth="1"/>
    <col min="1293" max="1297" width="19.00390625" style="1" customWidth="1"/>
    <col min="1298" max="1298" width="20.7109375" style="1" customWidth="1"/>
    <col min="1299" max="1299" width="20.8515625" style="1" customWidth="1"/>
    <col min="1300" max="1300" width="20.28125" style="1" customWidth="1"/>
    <col min="1301" max="1301" width="18.57421875" style="1" customWidth="1"/>
    <col min="1302" max="1302" width="20.8515625" style="1" customWidth="1"/>
    <col min="1303" max="1303" width="77.00390625" style="1" customWidth="1"/>
    <col min="1304" max="1304" width="51.140625" style="1" customWidth="1"/>
    <col min="1305" max="1536" width="11.421875" style="1" customWidth="1"/>
    <col min="1537" max="1537" width="8.421875" style="1" customWidth="1"/>
    <col min="1538" max="1538" width="16.57421875" style="1" customWidth="1"/>
    <col min="1539" max="1540" width="13.140625" style="1" customWidth="1"/>
    <col min="1541" max="1541" width="17.140625" style="1" customWidth="1"/>
    <col min="1542" max="1542" width="11.421875" style="1" customWidth="1"/>
    <col min="1543" max="1543" width="50.00390625" style="1" customWidth="1"/>
    <col min="1544" max="1544" width="25.140625" style="1" customWidth="1"/>
    <col min="1545" max="1545" width="21.57421875" style="1" customWidth="1"/>
    <col min="1546" max="1546" width="28.28125" style="1" customWidth="1"/>
    <col min="1547" max="1547" width="15.7109375" style="1" customWidth="1"/>
    <col min="1548" max="1548" width="16.57421875" style="1" customWidth="1"/>
    <col min="1549" max="1553" width="19.00390625" style="1" customWidth="1"/>
    <col min="1554" max="1554" width="20.7109375" style="1" customWidth="1"/>
    <col min="1555" max="1555" width="20.8515625" style="1" customWidth="1"/>
    <col min="1556" max="1556" width="20.28125" style="1" customWidth="1"/>
    <col min="1557" max="1557" width="18.57421875" style="1" customWidth="1"/>
    <col min="1558" max="1558" width="20.8515625" style="1" customWidth="1"/>
    <col min="1559" max="1559" width="77.00390625" style="1" customWidth="1"/>
    <col min="1560" max="1560" width="51.140625" style="1" customWidth="1"/>
    <col min="1561" max="1792" width="11.421875" style="1" customWidth="1"/>
    <col min="1793" max="1793" width="8.421875" style="1" customWidth="1"/>
    <col min="1794" max="1794" width="16.57421875" style="1" customWidth="1"/>
    <col min="1795" max="1796" width="13.140625" style="1" customWidth="1"/>
    <col min="1797" max="1797" width="17.140625" style="1" customWidth="1"/>
    <col min="1798" max="1798" width="11.421875" style="1" customWidth="1"/>
    <col min="1799" max="1799" width="50.00390625" style="1" customWidth="1"/>
    <col min="1800" max="1800" width="25.140625" style="1" customWidth="1"/>
    <col min="1801" max="1801" width="21.57421875" style="1" customWidth="1"/>
    <col min="1802" max="1802" width="28.28125" style="1" customWidth="1"/>
    <col min="1803" max="1803" width="15.7109375" style="1" customWidth="1"/>
    <col min="1804" max="1804" width="16.57421875" style="1" customWidth="1"/>
    <col min="1805" max="1809" width="19.00390625" style="1" customWidth="1"/>
    <col min="1810" max="1810" width="20.7109375" style="1" customWidth="1"/>
    <col min="1811" max="1811" width="20.8515625" style="1" customWidth="1"/>
    <col min="1812" max="1812" width="20.28125" style="1" customWidth="1"/>
    <col min="1813" max="1813" width="18.57421875" style="1" customWidth="1"/>
    <col min="1814" max="1814" width="20.8515625" style="1" customWidth="1"/>
    <col min="1815" max="1815" width="77.00390625" style="1" customWidth="1"/>
    <col min="1816" max="1816" width="51.140625" style="1" customWidth="1"/>
    <col min="1817" max="2048" width="11.421875" style="1" customWidth="1"/>
    <col min="2049" max="2049" width="8.421875" style="1" customWidth="1"/>
    <col min="2050" max="2050" width="16.57421875" style="1" customWidth="1"/>
    <col min="2051" max="2052" width="13.140625" style="1" customWidth="1"/>
    <col min="2053" max="2053" width="17.140625" style="1" customWidth="1"/>
    <col min="2054" max="2054" width="11.421875" style="1" customWidth="1"/>
    <col min="2055" max="2055" width="50.00390625" style="1" customWidth="1"/>
    <col min="2056" max="2056" width="25.140625" style="1" customWidth="1"/>
    <col min="2057" max="2057" width="21.57421875" style="1" customWidth="1"/>
    <col min="2058" max="2058" width="28.28125" style="1" customWidth="1"/>
    <col min="2059" max="2059" width="15.7109375" style="1" customWidth="1"/>
    <col min="2060" max="2060" width="16.57421875" style="1" customWidth="1"/>
    <col min="2061" max="2065" width="19.00390625" style="1" customWidth="1"/>
    <col min="2066" max="2066" width="20.7109375" style="1" customWidth="1"/>
    <col min="2067" max="2067" width="20.8515625" style="1" customWidth="1"/>
    <col min="2068" max="2068" width="20.28125" style="1" customWidth="1"/>
    <col min="2069" max="2069" width="18.57421875" style="1" customWidth="1"/>
    <col min="2070" max="2070" width="20.8515625" style="1" customWidth="1"/>
    <col min="2071" max="2071" width="77.00390625" style="1" customWidth="1"/>
    <col min="2072" max="2072" width="51.140625" style="1" customWidth="1"/>
    <col min="2073" max="2304" width="11.421875" style="1" customWidth="1"/>
    <col min="2305" max="2305" width="8.421875" style="1" customWidth="1"/>
    <col min="2306" max="2306" width="16.57421875" style="1" customWidth="1"/>
    <col min="2307" max="2308" width="13.140625" style="1" customWidth="1"/>
    <col min="2309" max="2309" width="17.140625" style="1" customWidth="1"/>
    <col min="2310" max="2310" width="11.421875" style="1" customWidth="1"/>
    <col min="2311" max="2311" width="50.00390625" style="1" customWidth="1"/>
    <col min="2312" max="2312" width="25.140625" style="1" customWidth="1"/>
    <col min="2313" max="2313" width="21.57421875" style="1" customWidth="1"/>
    <col min="2314" max="2314" width="28.28125" style="1" customWidth="1"/>
    <col min="2315" max="2315" width="15.7109375" style="1" customWidth="1"/>
    <col min="2316" max="2316" width="16.57421875" style="1" customWidth="1"/>
    <col min="2317" max="2321" width="19.00390625" style="1" customWidth="1"/>
    <col min="2322" max="2322" width="20.7109375" style="1" customWidth="1"/>
    <col min="2323" max="2323" width="20.8515625" style="1" customWidth="1"/>
    <col min="2324" max="2324" width="20.28125" style="1" customWidth="1"/>
    <col min="2325" max="2325" width="18.57421875" style="1" customWidth="1"/>
    <col min="2326" max="2326" width="20.8515625" style="1" customWidth="1"/>
    <col min="2327" max="2327" width="77.00390625" style="1" customWidth="1"/>
    <col min="2328" max="2328" width="51.140625" style="1" customWidth="1"/>
    <col min="2329" max="2560" width="11.421875" style="1" customWidth="1"/>
    <col min="2561" max="2561" width="8.421875" style="1" customWidth="1"/>
    <col min="2562" max="2562" width="16.57421875" style="1" customWidth="1"/>
    <col min="2563" max="2564" width="13.140625" style="1" customWidth="1"/>
    <col min="2565" max="2565" width="17.140625" style="1" customWidth="1"/>
    <col min="2566" max="2566" width="11.421875" style="1" customWidth="1"/>
    <col min="2567" max="2567" width="50.00390625" style="1" customWidth="1"/>
    <col min="2568" max="2568" width="25.140625" style="1" customWidth="1"/>
    <col min="2569" max="2569" width="21.57421875" style="1" customWidth="1"/>
    <col min="2570" max="2570" width="28.28125" style="1" customWidth="1"/>
    <col min="2571" max="2571" width="15.7109375" style="1" customWidth="1"/>
    <col min="2572" max="2572" width="16.57421875" style="1" customWidth="1"/>
    <col min="2573" max="2577" width="19.00390625" style="1" customWidth="1"/>
    <col min="2578" max="2578" width="20.7109375" style="1" customWidth="1"/>
    <col min="2579" max="2579" width="20.8515625" style="1" customWidth="1"/>
    <col min="2580" max="2580" width="20.28125" style="1" customWidth="1"/>
    <col min="2581" max="2581" width="18.57421875" style="1" customWidth="1"/>
    <col min="2582" max="2582" width="20.8515625" style="1" customWidth="1"/>
    <col min="2583" max="2583" width="77.00390625" style="1" customWidth="1"/>
    <col min="2584" max="2584" width="51.140625" style="1" customWidth="1"/>
    <col min="2585" max="2816" width="11.421875" style="1" customWidth="1"/>
    <col min="2817" max="2817" width="8.421875" style="1" customWidth="1"/>
    <col min="2818" max="2818" width="16.57421875" style="1" customWidth="1"/>
    <col min="2819" max="2820" width="13.140625" style="1" customWidth="1"/>
    <col min="2821" max="2821" width="17.140625" style="1" customWidth="1"/>
    <col min="2822" max="2822" width="11.421875" style="1" customWidth="1"/>
    <col min="2823" max="2823" width="50.00390625" style="1" customWidth="1"/>
    <col min="2824" max="2824" width="25.140625" style="1" customWidth="1"/>
    <col min="2825" max="2825" width="21.57421875" style="1" customWidth="1"/>
    <col min="2826" max="2826" width="28.28125" style="1" customWidth="1"/>
    <col min="2827" max="2827" width="15.7109375" style="1" customWidth="1"/>
    <col min="2828" max="2828" width="16.57421875" style="1" customWidth="1"/>
    <col min="2829" max="2833" width="19.00390625" style="1" customWidth="1"/>
    <col min="2834" max="2834" width="20.7109375" style="1" customWidth="1"/>
    <col min="2835" max="2835" width="20.8515625" style="1" customWidth="1"/>
    <col min="2836" max="2836" width="20.28125" style="1" customWidth="1"/>
    <col min="2837" max="2837" width="18.57421875" style="1" customWidth="1"/>
    <col min="2838" max="2838" width="20.8515625" style="1" customWidth="1"/>
    <col min="2839" max="2839" width="77.00390625" style="1" customWidth="1"/>
    <col min="2840" max="2840" width="51.140625" style="1" customWidth="1"/>
    <col min="2841" max="3072" width="11.421875" style="1" customWidth="1"/>
    <col min="3073" max="3073" width="8.421875" style="1" customWidth="1"/>
    <col min="3074" max="3074" width="16.57421875" style="1" customWidth="1"/>
    <col min="3075" max="3076" width="13.140625" style="1" customWidth="1"/>
    <col min="3077" max="3077" width="17.140625" style="1" customWidth="1"/>
    <col min="3078" max="3078" width="11.421875" style="1" customWidth="1"/>
    <col min="3079" max="3079" width="50.00390625" style="1" customWidth="1"/>
    <col min="3080" max="3080" width="25.140625" style="1" customWidth="1"/>
    <col min="3081" max="3081" width="21.57421875" style="1" customWidth="1"/>
    <col min="3082" max="3082" width="28.28125" style="1" customWidth="1"/>
    <col min="3083" max="3083" width="15.7109375" style="1" customWidth="1"/>
    <col min="3084" max="3084" width="16.57421875" style="1" customWidth="1"/>
    <col min="3085" max="3089" width="19.00390625" style="1" customWidth="1"/>
    <col min="3090" max="3090" width="20.7109375" style="1" customWidth="1"/>
    <col min="3091" max="3091" width="20.8515625" style="1" customWidth="1"/>
    <col min="3092" max="3092" width="20.28125" style="1" customWidth="1"/>
    <col min="3093" max="3093" width="18.57421875" style="1" customWidth="1"/>
    <col min="3094" max="3094" width="20.8515625" style="1" customWidth="1"/>
    <col min="3095" max="3095" width="77.00390625" style="1" customWidth="1"/>
    <col min="3096" max="3096" width="51.140625" style="1" customWidth="1"/>
    <col min="3097" max="3328" width="11.421875" style="1" customWidth="1"/>
    <col min="3329" max="3329" width="8.421875" style="1" customWidth="1"/>
    <col min="3330" max="3330" width="16.57421875" style="1" customWidth="1"/>
    <col min="3331" max="3332" width="13.140625" style="1" customWidth="1"/>
    <col min="3333" max="3333" width="17.140625" style="1" customWidth="1"/>
    <col min="3334" max="3334" width="11.421875" style="1" customWidth="1"/>
    <col min="3335" max="3335" width="50.00390625" style="1" customWidth="1"/>
    <col min="3336" max="3336" width="25.140625" style="1" customWidth="1"/>
    <col min="3337" max="3337" width="21.57421875" style="1" customWidth="1"/>
    <col min="3338" max="3338" width="28.28125" style="1" customWidth="1"/>
    <col min="3339" max="3339" width="15.7109375" style="1" customWidth="1"/>
    <col min="3340" max="3340" width="16.57421875" style="1" customWidth="1"/>
    <col min="3341" max="3345" width="19.00390625" style="1" customWidth="1"/>
    <col min="3346" max="3346" width="20.7109375" style="1" customWidth="1"/>
    <col min="3347" max="3347" width="20.8515625" style="1" customWidth="1"/>
    <col min="3348" max="3348" width="20.28125" style="1" customWidth="1"/>
    <col min="3349" max="3349" width="18.57421875" style="1" customWidth="1"/>
    <col min="3350" max="3350" width="20.8515625" style="1" customWidth="1"/>
    <col min="3351" max="3351" width="77.00390625" style="1" customWidth="1"/>
    <col min="3352" max="3352" width="51.140625" style="1" customWidth="1"/>
    <col min="3353" max="3584" width="11.421875" style="1" customWidth="1"/>
    <col min="3585" max="3585" width="8.421875" style="1" customWidth="1"/>
    <col min="3586" max="3586" width="16.57421875" style="1" customWidth="1"/>
    <col min="3587" max="3588" width="13.140625" style="1" customWidth="1"/>
    <col min="3589" max="3589" width="17.140625" style="1" customWidth="1"/>
    <col min="3590" max="3590" width="11.421875" style="1" customWidth="1"/>
    <col min="3591" max="3591" width="50.00390625" style="1" customWidth="1"/>
    <col min="3592" max="3592" width="25.140625" style="1" customWidth="1"/>
    <col min="3593" max="3593" width="21.57421875" style="1" customWidth="1"/>
    <col min="3594" max="3594" width="28.28125" style="1" customWidth="1"/>
    <col min="3595" max="3595" width="15.7109375" style="1" customWidth="1"/>
    <col min="3596" max="3596" width="16.57421875" style="1" customWidth="1"/>
    <col min="3597" max="3601" width="19.00390625" style="1" customWidth="1"/>
    <col min="3602" max="3602" width="20.7109375" style="1" customWidth="1"/>
    <col min="3603" max="3603" width="20.8515625" style="1" customWidth="1"/>
    <col min="3604" max="3604" width="20.28125" style="1" customWidth="1"/>
    <col min="3605" max="3605" width="18.57421875" style="1" customWidth="1"/>
    <col min="3606" max="3606" width="20.8515625" style="1" customWidth="1"/>
    <col min="3607" max="3607" width="77.00390625" style="1" customWidth="1"/>
    <col min="3608" max="3608" width="51.140625" style="1" customWidth="1"/>
    <col min="3609" max="3840" width="11.421875" style="1" customWidth="1"/>
    <col min="3841" max="3841" width="8.421875" style="1" customWidth="1"/>
    <col min="3842" max="3842" width="16.57421875" style="1" customWidth="1"/>
    <col min="3843" max="3844" width="13.140625" style="1" customWidth="1"/>
    <col min="3845" max="3845" width="17.140625" style="1" customWidth="1"/>
    <col min="3846" max="3846" width="11.421875" style="1" customWidth="1"/>
    <col min="3847" max="3847" width="50.00390625" style="1" customWidth="1"/>
    <col min="3848" max="3848" width="25.140625" style="1" customWidth="1"/>
    <col min="3849" max="3849" width="21.57421875" style="1" customWidth="1"/>
    <col min="3850" max="3850" width="28.28125" style="1" customWidth="1"/>
    <col min="3851" max="3851" width="15.7109375" style="1" customWidth="1"/>
    <col min="3852" max="3852" width="16.57421875" style="1" customWidth="1"/>
    <col min="3853" max="3857" width="19.00390625" style="1" customWidth="1"/>
    <col min="3858" max="3858" width="20.7109375" style="1" customWidth="1"/>
    <col min="3859" max="3859" width="20.8515625" style="1" customWidth="1"/>
    <col min="3860" max="3860" width="20.28125" style="1" customWidth="1"/>
    <col min="3861" max="3861" width="18.57421875" style="1" customWidth="1"/>
    <col min="3862" max="3862" width="20.8515625" style="1" customWidth="1"/>
    <col min="3863" max="3863" width="77.00390625" style="1" customWidth="1"/>
    <col min="3864" max="3864" width="51.140625" style="1" customWidth="1"/>
    <col min="3865" max="4096" width="11.421875" style="1" customWidth="1"/>
    <col min="4097" max="4097" width="8.421875" style="1" customWidth="1"/>
    <col min="4098" max="4098" width="16.57421875" style="1" customWidth="1"/>
    <col min="4099" max="4100" width="13.140625" style="1" customWidth="1"/>
    <col min="4101" max="4101" width="17.140625" style="1" customWidth="1"/>
    <col min="4102" max="4102" width="11.421875" style="1" customWidth="1"/>
    <col min="4103" max="4103" width="50.00390625" style="1" customWidth="1"/>
    <col min="4104" max="4104" width="25.140625" style="1" customWidth="1"/>
    <col min="4105" max="4105" width="21.57421875" style="1" customWidth="1"/>
    <col min="4106" max="4106" width="28.28125" style="1" customWidth="1"/>
    <col min="4107" max="4107" width="15.7109375" style="1" customWidth="1"/>
    <col min="4108" max="4108" width="16.57421875" style="1" customWidth="1"/>
    <col min="4109" max="4113" width="19.00390625" style="1" customWidth="1"/>
    <col min="4114" max="4114" width="20.7109375" style="1" customWidth="1"/>
    <col min="4115" max="4115" width="20.8515625" style="1" customWidth="1"/>
    <col min="4116" max="4116" width="20.28125" style="1" customWidth="1"/>
    <col min="4117" max="4117" width="18.57421875" style="1" customWidth="1"/>
    <col min="4118" max="4118" width="20.8515625" style="1" customWidth="1"/>
    <col min="4119" max="4119" width="77.00390625" style="1" customWidth="1"/>
    <col min="4120" max="4120" width="51.140625" style="1" customWidth="1"/>
    <col min="4121" max="4352" width="11.421875" style="1" customWidth="1"/>
    <col min="4353" max="4353" width="8.421875" style="1" customWidth="1"/>
    <col min="4354" max="4354" width="16.57421875" style="1" customWidth="1"/>
    <col min="4355" max="4356" width="13.140625" style="1" customWidth="1"/>
    <col min="4357" max="4357" width="17.140625" style="1" customWidth="1"/>
    <col min="4358" max="4358" width="11.421875" style="1" customWidth="1"/>
    <col min="4359" max="4359" width="50.00390625" style="1" customWidth="1"/>
    <col min="4360" max="4360" width="25.140625" style="1" customWidth="1"/>
    <col min="4361" max="4361" width="21.57421875" style="1" customWidth="1"/>
    <col min="4362" max="4362" width="28.28125" style="1" customWidth="1"/>
    <col min="4363" max="4363" width="15.7109375" style="1" customWidth="1"/>
    <col min="4364" max="4364" width="16.57421875" style="1" customWidth="1"/>
    <col min="4365" max="4369" width="19.00390625" style="1" customWidth="1"/>
    <col min="4370" max="4370" width="20.7109375" style="1" customWidth="1"/>
    <col min="4371" max="4371" width="20.8515625" style="1" customWidth="1"/>
    <col min="4372" max="4372" width="20.28125" style="1" customWidth="1"/>
    <col min="4373" max="4373" width="18.57421875" style="1" customWidth="1"/>
    <col min="4374" max="4374" width="20.8515625" style="1" customWidth="1"/>
    <col min="4375" max="4375" width="77.00390625" style="1" customWidth="1"/>
    <col min="4376" max="4376" width="51.140625" style="1" customWidth="1"/>
    <col min="4377" max="4608" width="11.421875" style="1" customWidth="1"/>
    <col min="4609" max="4609" width="8.421875" style="1" customWidth="1"/>
    <col min="4610" max="4610" width="16.57421875" style="1" customWidth="1"/>
    <col min="4611" max="4612" width="13.140625" style="1" customWidth="1"/>
    <col min="4613" max="4613" width="17.140625" style="1" customWidth="1"/>
    <col min="4614" max="4614" width="11.421875" style="1" customWidth="1"/>
    <col min="4615" max="4615" width="50.00390625" style="1" customWidth="1"/>
    <col min="4616" max="4616" width="25.140625" style="1" customWidth="1"/>
    <col min="4617" max="4617" width="21.57421875" style="1" customWidth="1"/>
    <col min="4618" max="4618" width="28.28125" style="1" customWidth="1"/>
    <col min="4619" max="4619" width="15.7109375" style="1" customWidth="1"/>
    <col min="4620" max="4620" width="16.57421875" style="1" customWidth="1"/>
    <col min="4621" max="4625" width="19.00390625" style="1" customWidth="1"/>
    <col min="4626" max="4626" width="20.7109375" style="1" customWidth="1"/>
    <col min="4627" max="4627" width="20.8515625" style="1" customWidth="1"/>
    <col min="4628" max="4628" width="20.28125" style="1" customWidth="1"/>
    <col min="4629" max="4629" width="18.57421875" style="1" customWidth="1"/>
    <col min="4630" max="4630" width="20.8515625" style="1" customWidth="1"/>
    <col min="4631" max="4631" width="77.00390625" style="1" customWidth="1"/>
    <col min="4632" max="4632" width="51.140625" style="1" customWidth="1"/>
    <col min="4633" max="4864" width="11.421875" style="1" customWidth="1"/>
    <col min="4865" max="4865" width="8.421875" style="1" customWidth="1"/>
    <col min="4866" max="4866" width="16.57421875" style="1" customWidth="1"/>
    <col min="4867" max="4868" width="13.140625" style="1" customWidth="1"/>
    <col min="4869" max="4869" width="17.140625" style="1" customWidth="1"/>
    <col min="4870" max="4870" width="11.421875" style="1" customWidth="1"/>
    <col min="4871" max="4871" width="50.00390625" style="1" customWidth="1"/>
    <col min="4872" max="4872" width="25.140625" style="1" customWidth="1"/>
    <col min="4873" max="4873" width="21.57421875" style="1" customWidth="1"/>
    <col min="4874" max="4874" width="28.28125" style="1" customWidth="1"/>
    <col min="4875" max="4875" width="15.7109375" style="1" customWidth="1"/>
    <col min="4876" max="4876" width="16.57421875" style="1" customWidth="1"/>
    <col min="4877" max="4881" width="19.00390625" style="1" customWidth="1"/>
    <col min="4882" max="4882" width="20.7109375" style="1" customWidth="1"/>
    <col min="4883" max="4883" width="20.8515625" style="1" customWidth="1"/>
    <col min="4884" max="4884" width="20.28125" style="1" customWidth="1"/>
    <col min="4885" max="4885" width="18.57421875" style="1" customWidth="1"/>
    <col min="4886" max="4886" width="20.8515625" style="1" customWidth="1"/>
    <col min="4887" max="4887" width="77.00390625" style="1" customWidth="1"/>
    <col min="4888" max="4888" width="51.140625" style="1" customWidth="1"/>
    <col min="4889" max="5120" width="11.421875" style="1" customWidth="1"/>
    <col min="5121" max="5121" width="8.421875" style="1" customWidth="1"/>
    <col min="5122" max="5122" width="16.57421875" style="1" customWidth="1"/>
    <col min="5123" max="5124" width="13.140625" style="1" customWidth="1"/>
    <col min="5125" max="5125" width="17.140625" style="1" customWidth="1"/>
    <col min="5126" max="5126" width="11.421875" style="1" customWidth="1"/>
    <col min="5127" max="5127" width="50.00390625" style="1" customWidth="1"/>
    <col min="5128" max="5128" width="25.140625" style="1" customWidth="1"/>
    <col min="5129" max="5129" width="21.57421875" style="1" customWidth="1"/>
    <col min="5130" max="5130" width="28.28125" style="1" customWidth="1"/>
    <col min="5131" max="5131" width="15.7109375" style="1" customWidth="1"/>
    <col min="5132" max="5132" width="16.57421875" style="1" customWidth="1"/>
    <col min="5133" max="5137" width="19.00390625" style="1" customWidth="1"/>
    <col min="5138" max="5138" width="20.7109375" style="1" customWidth="1"/>
    <col min="5139" max="5139" width="20.8515625" style="1" customWidth="1"/>
    <col min="5140" max="5140" width="20.28125" style="1" customWidth="1"/>
    <col min="5141" max="5141" width="18.57421875" style="1" customWidth="1"/>
    <col min="5142" max="5142" width="20.8515625" style="1" customWidth="1"/>
    <col min="5143" max="5143" width="77.00390625" style="1" customWidth="1"/>
    <col min="5144" max="5144" width="51.140625" style="1" customWidth="1"/>
    <col min="5145" max="5376" width="11.421875" style="1" customWidth="1"/>
    <col min="5377" max="5377" width="8.421875" style="1" customWidth="1"/>
    <col min="5378" max="5378" width="16.57421875" style="1" customWidth="1"/>
    <col min="5379" max="5380" width="13.140625" style="1" customWidth="1"/>
    <col min="5381" max="5381" width="17.140625" style="1" customWidth="1"/>
    <col min="5382" max="5382" width="11.421875" style="1" customWidth="1"/>
    <col min="5383" max="5383" width="50.00390625" style="1" customWidth="1"/>
    <col min="5384" max="5384" width="25.140625" style="1" customWidth="1"/>
    <col min="5385" max="5385" width="21.57421875" style="1" customWidth="1"/>
    <col min="5386" max="5386" width="28.28125" style="1" customWidth="1"/>
    <col min="5387" max="5387" width="15.7109375" style="1" customWidth="1"/>
    <col min="5388" max="5388" width="16.57421875" style="1" customWidth="1"/>
    <col min="5389" max="5393" width="19.00390625" style="1" customWidth="1"/>
    <col min="5394" max="5394" width="20.7109375" style="1" customWidth="1"/>
    <col min="5395" max="5395" width="20.8515625" style="1" customWidth="1"/>
    <col min="5396" max="5396" width="20.28125" style="1" customWidth="1"/>
    <col min="5397" max="5397" width="18.57421875" style="1" customWidth="1"/>
    <col min="5398" max="5398" width="20.8515625" style="1" customWidth="1"/>
    <col min="5399" max="5399" width="77.00390625" style="1" customWidth="1"/>
    <col min="5400" max="5400" width="51.140625" style="1" customWidth="1"/>
    <col min="5401" max="5632" width="11.421875" style="1" customWidth="1"/>
    <col min="5633" max="5633" width="8.421875" style="1" customWidth="1"/>
    <col min="5634" max="5634" width="16.57421875" style="1" customWidth="1"/>
    <col min="5635" max="5636" width="13.140625" style="1" customWidth="1"/>
    <col min="5637" max="5637" width="17.140625" style="1" customWidth="1"/>
    <col min="5638" max="5638" width="11.421875" style="1" customWidth="1"/>
    <col min="5639" max="5639" width="50.00390625" style="1" customWidth="1"/>
    <col min="5640" max="5640" width="25.140625" style="1" customWidth="1"/>
    <col min="5641" max="5641" width="21.57421875" style="1" customWidth="1"/>
    <col min="5642" max="5642" width="28.28125" style="1" customWidth="1"/>
    <col min="5643" max="5643" width="15.7109375" style="1" customWidth="1"/>
    <col min="5644" max="5644" width="16.57421875" style="1" customWidth="1"/>
    <col min="5645" max="5649" width="19.00390625" style="1" customWidth="1"/>
    <col min="5650" max="5650" width="20.7109375" style="1" customWidth="1"/>
    <col min="5651" max="5651" width="20.8515625" style="1" customWidth="1"/>
    <col min="5652" max="5652" width="20.28125" style="1" customWidth="1"/>
    <col min="5653" max="5653" width="18.57421875" style="1" customWidth="1"/>
    <col min="5654" max="5654" width="20.8515625" style="1" customWidth="1"/>
    <col min="5655" max="5655" width="77.00390625" style="1" customWidth="1"/>
    <col min="5656" max="5656" width="51.140625" style="1" customWidth="1"/>
    <col min="5657" max="5888" width="11.421875" style="1" customWidth="1"/>
    <col min="5889" max="5889" width="8.421875" style="1" customWidth="1"/>
    <col min="5890" max="5890" width="16.57421875" style="1" customWidth="1"/>
    <col min="5891" max="5892" width="13.140625" style="1" customWidth="1"/>
    <col min="5893" max="5893" width="17.140625" style="1" customWidth="1"/>
    <col min="5894" max="5894" width="11.421875" style="1" customWidth="1"/>
    <col min="5895" max="5895" width="50.00390625" style="1" customWidth="1"/>
    <col min="5896" max="5896" width="25.140625" style="1" customWidth="1"/>
    <col min="5897" max="5897" width="21.57421875" style="1" customWidth="1"/>
    <col min="5898" max="5898" width="28.28125" style="1" customWidth="1"/>
    <col min="5899" max="5899" width="15.7109375" style="1" customWidth="1"/>
    <col min="5900" max="5900" width="16.57421875" style="1" customWidth="1"/>
    <col min="5901" max="5905" width="19.00390625" style="1" customWidth="1"/>
    <col min="5906" max="5906" width="20.7109375" style="1" customWidth="1"/>
    <col min="5907" max="5907" width="20.8515625" style="1" customWidth="1"/>
    <col min="5908" max="5908" width="20.28125" style="1" customWidth="1"/>
    <col min="5909" max="5909" width="18.57421875" style="1" customWidth="1"/>
    <col min="5910" max="5910" width="20.8515625" style="1" customWidth="1"/>
    <col min="5911" max="5911" width="77.00390625" style="1" customWidth="1"/>
    <col min="5912" max="5912" width="51.140625" style="1" customWidth="1"/>
    <col min="5913" max="6144" width="11.421875" style="1" customWidth="1"/>
    <col min="6145" max="6145" width="8.421875" style="1" customWidth="1"/>
    <col min="6146" max="6146" width="16.57421875" style="1" customWidth="1"/>
    <col min="6147" max="6148" width="13.140625" style="1" customWidth="1"/>
    <col min="6149" max="6149" width="17.140625" style="1" customWidth="1"/>
    <col min="6150" max="6150" width="11.421875" style="1" customWidth="1"/>
    <col min="6151" max="6151" width="50.00390625" style="1" customWidth="1"/>
    <col min="6152" max="6152" width="25.140625" style="1" customWidth="1"/>
    <col min="6153" max="6153" width="21.57421875" style="1" customWidth="1"/>
    <col min="6154" max="6154" width="28.28125" style="1" customWidth="1"/>
    <col min="6155" max="6155" width="15.7109375" style="1" customWidth="1"/>
    <col min="6156" max="6156" width="16.57421875" style="1" customWidth="1"/>
    <col min="6157" max="6161" width="19.00390625" style="1" customWidth="1"/>
    <col min="6162" max="6162" width="20.7109375" style="1" customWidth="1"/>
    <col min="6163" max="6163" width="20.8515625" style="1" customWidth="1"/>
    <col min="6164" max="6164" width="20.28125" style="1" customWidth="1"/>
    <col min="6165" max="6165" width="18.57421875" style="1" customWidth="1"/>
    <col min="6166" max="6166" width="20.8515625" style="1" customWidth="1"/>
    <col min="6167" max="6167" width="77.00390625" style="1" customWidth="1"/>
    <col min="6168" max="6168" width="51.140625" style="1" customWidth="1"/>
    <col min="6169" max="6400" width="11.421875" style="1" customWidth="1"/>
    <col min="6401" max="6401" width="8.421875" style="1" customWidth="1"/>
    <col min="6402" max="6402" width="16.57421875" style="1" customWidth="1"/>
    <col min="6403" max="6404" width="13.140625" style="1" customWidth="1"/>
    <col min="6405" max="6405" width="17.140625" style="1" customWidth="1"/>
    <col min="6406" max="6406" width="11.421875" style="1" customWidth="1"/>
    <col min="6407" max="6407" width="50.00390625" style="1" customWidth="1"/>
    <col min="6408" max="6408" width="25.140625" style="1" customWidth="1"/>
    <col min="6409" max="6409" width="21.57421875" style="1" customWidth="1"/>
    <col min="6410" max="6410" width="28.28125" style="1" customWidth="1"/>
    <col min="6411" max="6411" width="15.7109375" style="1" customWidth="1"/>
    <col min="6412" max="6412" width="16.57421875" style="1" customWidth="1"/>
    <col min="6413" max="6417" width="19.00390625" style="1" customWidth="1"/>
    <col min="6418" max="6418" width="20.7109375" style="1" customWidth="1"/>
    <col min="6419" max="6419" width="20.8515625" style="1" customWidth="1"/>
    <col min="6420" max="6420" width="20.28125" style="1" customWidth="1"/>
    <col min="6421" max="6421" width="18.57421875" style="1" customWidth="1"/>
    <col min="6422" max="6422" width="20.8515625" style="1" customWidth="1"/>
    <col min="6423" max="6423" width="77.00390625" style="1" customWidth="1"/>
    <col min="6424" max="6424" width="51.140625" style="1" customWidth="1"/>
    <col min="6425" max="6656" width="11.421875" style="1" customWidth="1"/>
    <col min="6657" max="6657" width="8.421875" style="1" customWidth="1"/>
    <col min="6658" max="6658" width="16.57421875" style="1" customWidth="1"/>
    <col min="6659" max="6660" width="13.140625" style="1" customWidth="1"/>
    <col min="6661" max="6661" width="17.140625" style="1" customWidth="1"/>
    <col min="6662" max="6662" width="11.421875" style="1" customWidth="1"/>
    <col min="6663" max="6663" width="50.00390625" style="1" customWidth="1"/>
    <col min="6664" max="6664" width="25.140625" style="1" customWidth="1"/>
    <col min="6665" max="6665" width="21.57421875" style="1" customWidth="1"/>
    <col min="6666" max="6666" width="28.28125" style="1" customWidth="1"/>
    <col min="6667" max="6667" width="15.7109375" style="1" customWidth="1"/>
    <col min="6668" max="6668" width="16.57421875" style="1" customWidth="1"/>
    <col min="6669" max="6673" width="19.00390625" style="1" customWidth="1"/>
    <col min="6674" max="6674" width="20.7109375" style="1" customWidth="1"/>
    <col min="6675" max="6675" width="20.8515625" style="1" customWidth="1"/>
    <col min="6676" max="6676" width="20.28125" style="1" customWidth="1"/>
    <col min="6677" max="6677" width="18.57421875" style="1" customWidth="1"/>
    <col min="6678" max="6678" width="20.8515625" style="1" customWidth="1"/>
    <col min="6679" max="6679" width="77.00390625" style="1" customWidth="1"/>
    <col min="6680" max="6680" width="51.140625" style="1" customWidth="1"/>
    <col min="6681" max="6912" width="11.421875" style="1" customWidth="1"/>
    <col min="6913" max="6913" width="8.421875" style="1" customWidth="1"/>
    <col min="6914" max="6914" width="16.57421875" style="1" customWidth="1"/>
    <col min="6915" max="6916" width="13.140625" style="1" customWidth="1"/>
    <col min="6917" max="6917" width="17.140625" style="1" customWidth="1"/>
    <col min="6918" max="6918" width="11.421875" style="1" customWidth="1"/>
    <col min="6919" max="6919" width="50.00390625" style="1" customWidth="1"/>
    <col min="6920" max="6920" width="25.140625" style="1" customWidth="1"/>
    <col min="6921" max="6921" width="21.57421875" style="1" customWidth="1"/>
    <col min="6922" max="6922" width="28.28125" style="1" customWidth="1"/>
    <col min="6923" max="6923" width="15.7109375" style="1" customWidth="1"/>
    <col min="6924" max="6924" width="16.57421875" style="1" customWidth="1"/>
    <col min="6925" max="6929" width="19.00390625" style="1" customWidth="1"/>
    <col min="6930" max="6930" width="20.7109375" style="1" customWidth="1"/>
    <col min="6931" max="6931" width="20.8515625" style="1" customWidth="1"/>
    <col min="6932" max="6932" width="20.28125" style="1" customWidth="1"/>
    <col min="6933" max="6933" width="18.57421875" style="1" customWidth="1"/>
    <col min="6934" max="6934" width="20.8515625" style="1" customWidth="1"/>
    <col min="6935" max="6935" width="77.00390625" style="1" customWidth="1"/>
    <col min="6936" max="6936" width="51.140625" style="1" customWidth="1"/>
    <col min="6937" max="7168" width="11.421875" style="1" customWidth="1"/>
    <col min="7169" max="7169" width="8.421875" style="1" customWidth="1"/>
    <col min="7170" max="7170" width="16.57421875" style="1" customWidth="1"/>
    <col min="7171" max="7172" width="13.140625" style="1" customWidth="1"/>
    <col min="7173" max="7173" width="17.140625" style="1" customWidth="1"/>
    <col min="7174" max="7174" width="11.421875" style="1" customWidth="1"/>
    <col min="7175" max="7175" width="50.00390625" style="1" customWidth="1"/>
    <col min="7176" max="7176" width="25.140625" style="1" customWidth="1"/>
    <col min="7177" max="7177" width="21.57421875" style="1" customWidth="1"/>
    <col min="7178" max="7178" width="28.28125" style="1" customWidth="1"/>
    <col min="7179" max="7179" width="15.7109375" style="1" customWidth="1"/>
    <col min="7180" max="7180" width="16.57421875" style="1" customWidth="1"/>
    <col min="7181" max="7185" width="19.00390625" style="1" customWidth="1"/>
    <col min="7186" max="7186" width="20.7109375" style="1" customWidth="1"/>
    <col min="7187" max="7187" width="20.8515625" style="1" customWidth="1"/>
    <col min="7188" max="7188" width="20.28125" style="1" customWidth="1"/>
    <col min="7189" max="7189" width="18.57421875" style="1" customWidth="1"/>
    <col min="7190" max="7190" width="20.8515625" style="1" customWidth="1"/>
    <col min="7191" max="7191" width="77.00390625" style="1" customWidth="1"/>
    <col min="7192" max="7192" width="51.140625" style="1" customWidth="1"/>
    <col min="7193" max="7424" width="11.421875" style="1" customWidth="1"/>
    <col min="7425" max="7425" width="8.421875" style="1" customWidth="1"/>
    <col min="7426" max="7426" width="16.57421875" style="1" customWidth="1"/>
    <col min="7427" max="7428" width="13.140625" style="1" customWidth="1"/>
    <col min="7429" max="7429" width="17.140625" style="1" customWidth="1"/>
    <col min="7430" max="7430" width="11.421875" style="1" customWidth="1"/>
    <col min="7431" max="7431" width="50.00390625" style="1" customWidth="1"/>
    <col min="7432" max="7432" width="25.140625" style="1" customWidth="1"/>
    <col min="7433" max="7433" width="21.57421875" style="1" customWidth="1"/>
    <col min="7434" max="7434" width="28.28125" style="1" customWidth="1"/>
    <col min="7435" max="7435" width="15.7109375" style="1" customWidth="1"/>
    <col min="7436" max="7436" width="16.57421875" style="1" customWidth="1"/>
    <col min="7437" max="7441" width="19.00390625" style="1" customWidth="1"/>
    <col min="7442" max="7442" width="20.7109375" style="1" customWidth="1"/>
    <col min="7443" max="7443" width="20.8515625" style="1" customWidth="1"/>
    <col min="7444" max="7444" width="20.28125" style="1" customWidth="1"/>
    <col min="7445" max="7445" width="18.57421875" style="1" customWidth="1"/>
    <col min="7446" max="7446" width="20.8515625" style="1" customWidth="1"/>
    <col min="7447" max="7447" width="77.00390625" style="1" customWidth="1"/>
    <col min="7448" max="7448" width="51.140625" style="1" customWidth="1"/>
    <col min="7449" max="7680" width="11.421875" style="1" customWidth="1"/>
    <col min="7681" max="7681" width="8.421875" style="1" customWidth="1"/>
    <col min="7682" max="7682" width="16.57421875" style="1" customWidth="1"/>
    <col min="7683" max="7684" width="13.140625" style="1" customWidth="1"/>
    <col min="7685" max="7685" width="17.140625" style="1" customWidth="1"/>
    <col min="7686" max="7686" width="11.421875" style="1" customWidth="1"/>
    <col min="7687" max="7687" width="50.00390625" style="1" customWidth="1"/>
    <col min="7688" max="7688" width="25.140625" style="1" customWidth="1"/>
    <col min="7689" max="7689" width="21.57421875" style="1" customWidth="1"/>
    <col min="7690" max="7690" width="28.28125" style="1" customWidth="1"/>
    <col min="7691" max="7691" width="15.7109375" style="1" customWidth="1"/>
    <col min="7692" max="7692" width="16.57421875" style="1" customWidth="1"/>
    <col min="7693" max="7697" width="19.00390625" style="1" customWidth="1"/>
    <col min="7698" max="7698" width="20.7109375" style="1" customWidth="1"/>
    <col min="7699" max="7699" width="20.8515625" style="1" customWidth="1"/>
    <col min="7700" max="7700" width="20.28125" style="1" customWidth="1"/>
    <col min="7701" max="7701" width="18.57421875" style="1" customWidth="1"/>
    <col min="7702" max="7702" width="20.8515625" style="1" customWidth="1"/>
    <col min="7703" max="7703" width="77.00390625" style="1" customWidth="1"/>
    <col min="7704" max="7704" width="51.140625" style="1" customWidth="1"/>
    <col min="7705" max="7936" width="11.421875" style="1" customWidth="1"/>
    <col min="7937" max="7937" width="8.421875" style="1" customWidth="1"/>
    <col min="7938" max="7938" width="16.57421875" style="1" customWidth="1"/>
    <col min="7939" max="7940" width="13.140625" style="1" customWidth="1"/>
    <col min="7941" max="7941" width="17.140625" style="1" customWidth="1"/>
    <col min="7942" max="7942" width="11.421875" style="1" customWidth="1"/>
    <col min="7943" max="7943" width="50.00390625" style="1" customWidth="1"/>
    <col min="7944" max="7944" width="25.140625" style="1" customWidth="1"/>
    <col min="7945" max="7945" width="21.57421875" style="1" customWidth="1"/>
    <col min="7946" max="7946" width="28.28125" style="1" customWidth="1"/>
    <col min="7947" max="7947" width="15.7109375" style="1" customWidth="1"/>
    <col min="7948" max="7948" width="16.57421875" style="1" customWidth="1"/>
    <col min="7949" max="7953" width="19.00390625" style="1" customWidth="1"/>
    <col min="7954" max="7954" width="20.7109375" style="1" customWidth="1"/>
    <col min="7955" max="7955" width="20.8515625" style="1" customWidth="1"/>
    <col min="7956" max="7956" width="20.28125" style="1" customWidth="1"/>
    <col min="7957" max="7957" width="18.57421875" style="1" customWidth="1"/>
    <col min="7958" max="7958" width="20.8515625" style="1" customWidth="1"/>
    <col min="7959" max="7959" width="77.00390625" style="1" customWidth="1"/>
    <col min="7960" max="7960" width="51.140625" style="1" customWidth="1"/>
    <col min="7961" max="8192" width="11.421875" style="1" customWidth="1"/>
    <col min="8193" max="8193" width="8.421875" style="1" customWidth="1"/>
    <col min="8194" max="8194" width="16.57421875" style="1" customWidth="1"/>
    <col min="8195" max="8196" width="13.140625" style="1" customWidth="1"/>
    <col min="8197" max="8197" width="17.140625" style="1" customWidth="1"/>
    <col min="8198" max="8198" width="11.421875" style="1" customWidth="1"/>
    <col min="8199" max="8199" width="50.00390625" style="1" customWidth="1"/>
    <col min="8200" max="8200" width="25.140625" style="1" customWidth="1"/>
    <col min="8201" max="8201" width="21.57421875" style="1" customWidth="1"/>
    <col min="8202" max="8202" width="28.28125" style="1" customWidth="1"/>
    <col min="8203" max="8203" width="15.7109375" style="1" customWidth="1"/>
    <col min="8204" max="8204" width="16.57421875" style="1" customWidth="1"/>
    <col min="8205" max="8209" width="19.00390625" style="1" customWidth="1"/>
    <col min="8210" max="8210" width="20.7109375" style="1" customWidth="1"/>
    <col min="8211" max="8211" width="20.8515625" style="1" customWidth="1"/>
    <col min="8212" max="8212" width="20.28125" style="1" customWidth="1"/>
    <col min="8213" max="8213" width="18.57421875" style="1" customWidth="1"/>
    <col min="8214" max="8214" width="20.8515625" style="1" customWidth="1"/>
    <col min="8215" max="8215" width="77.00390625" style="1" customWidth="1"/>
    <col min="8216" max="8216" width="51.140625" style="1" customWidth="1"/>
    <col min="8217" max="8448" width="11.421875" style="1" customWidth="1"/>
    <col min="8449" max="8449" width="8.421875" style="1" customWidth="1"/>
    <col min="8450" max="8450" width="16.57421875" style="1" customWidth="1"/>
    <col min="8451" max="8452" width="13.140625" style="1" customWidth="1"/>
    <col min="8453" max="8453" width="17.140625" style="1" customWidth="1"/>
    <col min="8454" max="8454" width="11.421875" style="1" customWidth="1"/>
    <col min="8455" max="8455" width="50.00390625" style="1" customWidth="1"/>
    <col min="8456" max="8456" width="25.140625" style="1" customWidth="1"/>
    <col min="8457" max="8457" width="21.57421875" style="1" customWidth="1"/>
    <col min="8458" max="8458" width="28.28125" style="1" customWidth="1"/>
    <col min="8459" max="8459" width="15.7109375" style="1" customWidth="1"/>
    <col min="8460" max="8460" width="16.57421875" style="1" customWidth="1"/>
    <col min="8461" max="8465" width="19.00390625" style="1" customWidth="1"/>
    <col min="8466" max="8466" width="20.7109375" style="1" customWidth="1"/>
    <col min="8467" max="8467" width="20.8515625" style="1" customWidth="1"/>
    <col min="8468" max="8468" width="20.28125" style="1" customWidth="1"/>
    <col min="8469" max="8469" width="18.57421875" style="1" customWidth="1"/>
    <col min="8470" max="8470" width="20.8515625" style="1" customWidth="1"/>
    <col min="8471" max="8471" width="77.00390625" style="1" customWidth="1"/>
    <col min="8472" max="8472" width="51.140625" style="1" customWidth="1"/>
    <col min="8473" max="8704" width="11.421875" style="1" customWidth="1"/>
    <col min="8705" max="8705" width="8.421875" style="1" customWidth="1"/>
    <col min="8706" max="8706" width="16.57421875" style="1" customWidth="1"/>
    <col min="8707" max="8708" width="13.140625" style="1" customWidth="1"/>
    <col min="8709" max="8709" width="17.140625" style="1" customWidth="1"/>
    <col min="8710" max="8710" width="11.421875" style="1" customWidth="1"/>
    <col min="8711" max="8711" width="50.00390625" style="1" customWidth="1"/>
    <col min="8712" max="8712" width="25.140625" style="1" customWidth="1"/>
    <col min="8713" max="8713" width="21.57421875" style="1" customWidth="1"/>
    <col min="8714" max="8714" width="28.28125" style="1" customWidth="1"/>
    <col min="8715" max="8715" width="15.7109375" style="1" customWidth="1"/>
    <col min="8716" max="8716" width="16.57421875" style="1" customWidth="1"/>
    <col min="8717" max="8721" width="19.00390625" style="1" customWidth="1"/>
    <col min="8722" max="8722" width="20.7109375" style="1" customWidth="1"/>
    <col min="8723" max="8723" width="20.8515625" style="1" customWidth="1"/>
    <col min="8724" max="8724" width="20.28125" style="1" customWidth="1"/>
    <col min="8725" max="8725" width="18.57421875" style="1" customWidth="1"/>
    <col min="8726" max="8726" width="20.8515625" style="1" customWidth="1"/>
    <col min="8727" max="8727" width="77.00390625" style="1" customWidth="1"/>
    <col min="8728" max="8728" width="51.140625" style="1" customWidth="1"/>
    <col min="8729" max="8960" width="11.421875" style="1" customWidth="1"/>
    <col min="8961" max="8961" width="8.421875" style="1" customWidth="1"/>
    <col min="8962" max="8962" width="16.57421875" style="1" customWidth="1"/>
    <col min="8963" max="8964" width="13.140625" style="1" customWidth="1"/>
    <col min="8965" max="8965" width="17.140625" style="1" customWidth="1"/>
    <col min="8966" max="8966" width="11.421875" style="1" customWidth="1"/>
    <col min="8967" max="8967" width="50.00390625" style="1" customWidth="1"/>
    <col min="8968" max="8968" width="25.140625" style="1" customWidth="1"/>
    <col min="8969" max="8969" width="21.57421875" style="1" customWidth="1"/>
    <col min="8970" max="8970" width="28.28125" style="1" customWidth="1"/>
    <col min="8971" max="8971" width="15.7109375" style="1" customWidth="1"/>
    <col min="8972" max="8972" width="16.57421875" style="1" customWidth="1"/>
    <col min="8973" max="8977" width="19.00390625" style="1" customWidth="1"/>
    <col min="8978" max="8978" width="20.7109375" style="1" customWidth="1"/>
    <col min="8979" max="8979" width="20.8515625" style="1" customWidth="1"/>
    <col min="8980" max="8980" width="20.28125" style="1" customWidth="1"/>
    <col min="8981" max="8981" width="18.57421875" style="1" customWidth="1"/>
    <col min="8982" max="8982" width="20.8515625" style="1" customWidth="1"/>
    <col min="8983" max="8983" width="77.00390625" style="1" customWidth="1"/>
    <col min="8984" max="8984" width="51.140625" style="1" customWidth="1"/>
    <col min="8985" max="9216" width="11.421875" style="1" customWidth="1"/>
    <col min="9217" max="9217" width="8.421875" style="1" customWidth="1"/>
    <col min="9218" max="9218" width="16.57421875" style="1" customWidth="1"/>
    <col min="9219" max="9220" width="13.140625" style="1" customWidth="1"/>
    <col min="9221" max="9221" width="17.140625" style="1" customWidth="1"/>
    <col min="9222" max="9222" width="11.421875" style="1" customWidth="1"/>
    <col min="9223" max="9223" width="50.00390625" style="1" customWidth="1"/>
    <col min="9224" max="9224" width="25.140625" style="1" customWidth="1"/>
    <col min="9225" max="9225" width="21.57421875" style="1" customWidth="1"/>
    <col min="9226" max="9226" width="28.28125" style="1" customWidth="1"/>
    <col min="9227" max="9227" width="15.7109375" style="1" customWidth="1"/>
    <col min="9228" max="9228" width="16.57421875" style="1" customWidth="1"/>
    <col min="9229" max="9233" width="19.00390625" style="1" customWidth="1"/>
    <col min="9234" max="9234" width="20.7109375" style="1" customWidth="1"/>
    <col min="9235" max="9235" width="20.8515625" style="1" customWidth="1"/>
    <col min="9236" max="9236" width="20.28125" style="1" customWidth="1"/>
    <col min="9237" max="9237" width="18.57421875" style="1" customWidth="1"/>
    <col min="9238" max="9238" width="20.8515625" style="1" customWidth="1"/>
    <col min="9239" max="9239" width="77.00390625" style="1" customWidth="1"/>
    <col min="9240" max="9240" width="51.140625" style="1" customWidth="1"/>
    <col min="9241" max="9472" width="11.421875" style="1" customWidth="1"/>
    <col min="9473" max="9473" width="8.421875" style="1" customWidth="1"/>
    <col min="9474" max="9474" width="16.57421875" style="1" customWidth="1"/>
    <col min="9475" max="9476" width="13.140625" style="1" customWidth="1"/>
    <col min="9477" max="9477" width="17.140625" style="1" customWidth="1"/>
    <col min="9478" max="9478" width="11.421875" style="1" customWidth="1"/>
    <col min="9479" max="9479" width="50.00390625" style="1" customWidth="1"/>
    <col min="9480" max="9480" width="25.140625" style="1" customWidth="1"/>
    <col min="9481" max="9481" width="21.57421875" style="1" customWidth="1"/>
    <col min="9482" max="9482" width="28.28125" style="1" customWidth="1"/>
    <col min="9483" max="9483" width="15.7109375" style="1" customWidth="1"/>
    <col min="9484" max="9484" width="16.57421875" style="1" customWidth="1"/>
    <col min="9485" max="9489" width="19.00390625" style="1" customWidth="1"/>
    <col min="9490" max="9490" width="20.7109375" style="1" customWidth="1"/>
    <col min="9491" max="9491" width="20.8515625" style="1" customWidth="1"/>
    <col min="9492" max="9492" width="20.28125" style="1" customWidth="1"/>
    <col min="9493" max="9493" width="18.57421875" style="1" customWidth="1"/>
    <col min="9494" max="9494" width="20.8515625" style="1" customWidth="1"/>
    <col min="9495" max="9495" width="77.00390625" style="1" customWidth="1"/>
    <col min="9496" max="9496" width="51.140625" style="1" customWidth="1"/>
    <col min="9497" max="9728" width="11.421875" style="1" customWidth="1"/>
    <col min="9729" max="9729" width="8.421875" style="1" customWidth="1"/>
    <col min="9730" max="9730" width="16.57421875" style="1" customWidth="1"/>
    <col min="9731" max="9732" width="13.140625" style="1" customWidth="1"/>
    <col min="9733" max="9733" width="17.140625" style="1" customWidth="1"/>
    <col min="9734" max="9734" width="11.421875" style="1" customWidth="1"/>
    <col min="9735" max="9735" width="50.00390625" style="1" customWidth="1"/>
    <col min="9736" max="9736" width="25.140625" style="1" customWidth="1"/>
    <col min="9737" max="9737" width="21.57421875" style="1" customWidth="1"/>
    <col min="9738" max="9738" width="28.28125" style="1" customWidth="1"/>
    <col min="9739" max="9739" width="15.7109375" style="1" customWidth="1"/>
    <col min="9740" max="9740" width="16.57421875" style="1" customWidth="1"/>
    <col min="9741" max="9745" width="19.00390625" style="1" customWidth="1"/>
    <col min="9746" max="9746" width="20.7109375" style="1" customWidth="1"/>
    <col min="9747" max="9747" width="20.8515625" style="1" customWidth="1"/>
    <col min="9748" max="9748" width="20.28125" style="1" customWidth="1"/>
    <col min="9749" max="9749" width="18.57421875" style="1" customWidth="1"/>
    <col min="9750" max="9750" width="20.8515625" style="1" customWidth="1"/>
    <col min="9751" max="9751" width="77.00390625" style="1" customWidth="1"/>
    <col min="9752" max="9752" width="51.140625" style="1" customWidth="1"/>
    <col min="9753" max="9984" width="11.421875" style="1" customWidth="1"/>
    <col min="9985" max="9985" width="8.421875" style="1" customWidth="1"/>
    <col min="9986" max="9986" width="16.57421875" style="1" customWidth="1"/>
    <col min="9987" max="9988" width="13.140625" style="1" customWidth="1"/>
    <col min="9989" max="9989" width="17.140625" style="1" customWidth="1"/>
    <col min="9990" max="9990" width="11.421875" style="1" customWidth="1"/>
    <col min="9991" max="9991" width="50.00390625" style="1" customWidth="1"/>
    <col min="9992" max="9992" width="25.140625" style="1" customWidth="1"/>
    <col min="9993" max="9993" width="21.57421875" style="1" customWidth="1"/>
    <col min="9994" max="9994" width="28.28125" style="1" customWidth="1"/>
    <col min="9995" max="9995" width="15.7109375" style="1" customWidth="1"/>
    <col min="9996" max="9996" width="16.57421875" style="1" customWidth="1"/>
    <col min="9997" max="10001" width="19.00390625" style="1" customWidth="1"/>
    <col min="10002" max="10002" width="20.7109375" style="1" customWidth="1"/>
    <col min="10003" max="10003" width="20.8515625" style="1" customWidth="1"/>
    <col min="10004" max="10004" width="20.28125" style="1" customWidth="1"/>
    <col min="10005" max="10005" width="18.57421875" style="1" customWidth="1"/>
    <col min="10006" max="10006" width="20.8515625" style="1" customWidth="1"/>
    <col min="10007" max="10007" width="77.00390625" style="1" customWidth="1"/>
    <col min="10008" max="10008" width="51.140625" style="1" customWidth="1"/>
    <col min="10009" max="10240" width="11.421875" style="1" customWidth="1"/>
    <col min="10241" max="10241" width="8.421875" style="1" customWidth="1"/>
    <col min="10242" max="10242" width="16.57421875" style="1" customWidth="1"/>
    <col min="10243" max="10244" width="13.140625" style="1" customWidth="1"/>
    <col min="10245" max="10245" width="17.140625" style="1" customWidth="1"/>
    <col min="10246" max="10246" width="11.421875" style="1" customWidth="1"/>
    <col min="10247" max="10247" width="50.00390625" style="1" customWidth="1"/>
    <col min="10248" max="10248" width="25.140625" style="1" customWidth="1"/>
    <col min="10249" max="10249" width="21.57421875" style="1" customWidth="1"/>
    <col min="10250" max="10250" width="28.28125" style="1" customWidth="1"/>
    <col min="10251" max="10251" width="15.7109375" style="1" customWidth="1"/>
    <col min="10252" max="10252" width="16.57421875" style="1" customWidth="1"/>
    <col min="10253" max="10257" width="19.00390625" style="1" customWidth="1"/>
    <col min="10258" max="10258" width="20.7109375" style="1" customWidth="1"/>
    <col min="10259" max="10259" width="20.8515625" style="1" customWidth="1"/>
    <col min="10260" max="10260" width="20.28125" style="1" customWidth="1"/>
    <col min="10261" max="10261" width="18.57421875" style="1" customWidth="1"/>
    <col min="10262" max="10262" width="20.8515625" style="1" customWidth="1"/>
    <col min="10263" max="10263" width="77.00390625" style="1" customWidth="1"/>
    <col min="10264" max="10264" width="51.140625" style="1" customWidth="1"/>
    <col min="10265" max="10496" width="11.421875" style="1" customWidth="1"/>
    <col min="10497" max="10497" width="8.421875" style="1" customWidth="1"/>
    <col min="10498" max="10498" width="16.57421875" style="1" customWidth="1"/>
    <col min="10499" max="10500" width="13.140625" style="1" customWidth="1"/>
    <col min="10501" max="10501" width="17.140625" style="1" customWidth="1"/>
    <col min="10502" max="10502" width="11.421875" style="1" customWidth="1"/>
    <col min="10503" max="10503" width="50.00390625" style="1" customWidth="1"/>
    <col min="10504" max="10504" width="25.140625" style="1" customWidth="1"/>
    <col min="10505" max="10505" width="21.57421875" style="1" customWidth="1"/>
    <col min="10506" max="10506" width="28.28125" style="1" customWidth="1"/>
    <col min="10507" max="10507" width="15.7109375" style="1" customWidth="1"/>
    <col min="10508" max="10508" width="16.57421875" style="1" customWidth="1"/>
    <col min="10509" max="10513" width="19.00390625" style="1" customWidth="1"/>
    <col min="10514" max="10514" width="20.7109375" style="1" customWidth="1"/>
    <col min="10515" max="10515" width="20.8515625" style="1" customWidth="1"/>
    <col min="10516" max="10516" width="20.28125" style="1" customWidth="1"/>
    <col min="10517" max="10517" width="18.57421875" style="1" customWidth="1"/>
    <col min="10518" max="10518" width="20.8515625" style="1" customWidth="1"/>
    <col min="10519" max="10519" width="77.00390625" style="1" customWidth="1"/>
    <col min="10520" max="10520" width="51.140625" style="1" customWidth="1"/>
    <col min="10521" max="10752" width="11.421875" style="1" customWidth="1"/>
    <col min="10753" max="10753" width="8.421875" style="1" customWidth="1"/>
    <col min="10754" max="10754" width="16.57421875" style="1" customWidth="1"/>
    <col min="10755" max="10756" width="13.140625" style="1" customWidth="1"/>
    <col min="10757" max="10757" width="17.140625" style="1" customWidth="1"/>
    <col min="10758" max="10758" width="11.421875" style="1" customWidth="1"/>
    <col min="10759" max="10759" width="50.00390625" style="1" customWidth="1"/>
    <col min="10760" max="10760" width="25.140625" style="1" customWidth="1"/>
    <col min="10761" max="10761" width="21.57421875" style="1" customWidth="1"/>
    <col min="10762" max="10762" width="28.28125" style="1" customWidth="1"/>
    <col min="10763" max="10763" width="15.7109375" style="1" customWidth="1"/>
    <col min="10764" max="10764" width="16.57421875" style="1" customWidth="1"/>
    <col min="10765" max="10769" width="19.00390625" style="1" customWidth="1"/>
    <col min="10770" max="10770" width="20.7109375" style="1" customWidth="1"/>
    <col min="10771" max="10771" width="20.8515625" style="1" customWidth="1"/>
    <col min="10772" max="10772" width="20.28125" style="1" customWidth="1"/>
    <col min="10773" max="10773" width="18.57421875" style="1" customWidth="1"/>
    <col min="10774" max="10774" width="20.8515625" style="1" customWidth="1"/>
    <col min="10775" max="10775" width="77.00390625" style="1" customWidth="1"/>
    <col min="10776" max="10776" width="51.140625" style="1" customWidth="1"/>
    <col min="10777" max="11008" width="11.421875" style="1" customWidth="1"/>
    <col min="11009" max="11009" width="8.421875" style="1" customWidth="1"/>
    <col min="11010" max="11010" width="16.57421875" style="1" customWidth="1"/>
    <col min="11011" max="11012" width="13.140625" style="1" customWidth="1"/>
    <col min="11013" max="11013" width="17.140625" style="1" customWidth="1"/>
    <col min="11014" max="11014" width="11.421875" style="1" customWidth="1"/>
    <col min="11015" max="11015" width="50.00390625" style="1" customWidth="1"/>
    <col min="11016" max="11016" width="25.140625" style="1" customWidth="1"/>
    <col min="11017" max="11017" width="21.57421875" style="1" customWidth="1"/>
    <col min="11018" max="11018" width="28.28125" style="1" customWidth="1"/>
    <col min="11019" max="11019" width="15.7109375" style="1" customWidth="1"/>
    <col min="11020" max="11020" width="16.57421875" style="1" customWidth="1"/>
    <col min="11021" max="11025" width="19.00390625" style="1" customWidth="1"/>
    <col min="11026" max="11026" width="20.7109375" style="1" customWidth="1"/>
    <col min="11027" max="11027" width="20.8515625" style="1" customWidth="1"/>
    <col min="11028" max="11028" width="20.28125" style="1" customWidth="1"/>
    <col min="11029" max="11029" width="18.57421875" style="1" customWidth="1"/>
    <col min="11030" max="11030" width="20.8515625" style="1" customWidth="1"/>
    <col min="11031" max="11031" width="77.00390625" style="1" customWidth="1"/>
    <col min="11032" max="11032" width="51.140625" style="1" customWidth="1"/>
    <col min="11033" max="11264" width="11.421875" style="1" customWidth="1"/>
    <col min="11265" max="11265" width="8.421875" style="1" customWidth="1"/>
    <col min="11266" max="11266" width="16.57421875" style="1" customWidth="1"/>
    <col min="11267" max="11268" width="13.140625" style="1" customWidth="1"/>
    <col min="11269" max="11269" width="17.140625" style="1" customWidth="1"/>
    <col min="11270" max="11270" width="11.421875" style="1" customWidth="1"/>
    <col min="11271" max="11271" width="50.00390625" style="1" customWidth="1"/>
    <col min="11272" max="11272" width="25.140625" style="1" customWidth="1"/>
    <col min="11273" max="11273" width="21.57421875" style="1" customWidth="1"/>
    <col min="11274" max="11274" width="28.28125" style="1" customWidth="1"/>
    <col min="11275" max="11275" width="15.7109375" style="1" customWidth="1"/>
    <col min="11276" max="11276" width="16.57421875" style="1" customWidth="1"/>
    <col min="11277" max="11281" width="19.00390625" style="1" customWidth="1"/>
    <col min="11282" max="11282" width="20.7109375" style="1" customWidth="1"/>
    <col min="11283" max="11283" width="20.8515625" style="1" customWidth="1"/>
    <col min="11284" max="11284" width="20.28125" style="1" customWidth="1"/>
    <col min="11285" max="11285" width="18.57421875" style="1" customWidth="1"/>
    <col min="11286" max="11286" width="20.8515625" style="1" customWidth="1"/>
    <col min="11287" max="11287" width="77.00390625" style="1" customWidth="1"/>
    <col min="11288" max="11288" width="51.140625" style="1" customWidth="1"/>
    <col min="11289" max="11520" width="11.421875" style="1" customWidth="1"/>
    <col min="11521" max="11521" width="8.421875" style="1" customWidth="1"/>
    <col min="11522" max="11522" width="16.57421875" style="1" customWidth="1"/>
    <col min="11523" max="11524" width="13.140625" style="1" customWidth="1"/>
    <col min="11525" max="11525" width="17.140625" style="1" customWidth="1"/>
    <col min="11526" max="11526" width="11.421875" style="1" customWidth="1"/>
    <col min="11527" max="11527" width="50.00390625" style="1" customWidth="1"/>
    <col min="11528" max="11528" width="25.140625" style="1" customWidth="1"/>
    <col min="11529" max="11529" width="21.57421875" style="1" customWidth="1"/>
    <col min="11530" max="11530" width="28.28125" style="1" customWidth="1"/>
    <col min="11531" max="11531" width="15.7109375" style="1" customWidth="1"/>
    <col min="11532" max="11532" width="16.57421875" style="1" customWidth="1"/>
    <col min="11533" max="11537" width="19.00390625" style="1" customWidth="1"/>
    <col min="11538" max="11538" width="20.7109375" style="1" customWidth="1"/>
    <col min="11539" max="11539" width="20.8515625" style="1" customWidth="1"/>
    <col min="11540" max="11540" width="20.28125" style="1" customWidth="1"/>
    <col min="11541" max="11541" width="18.57421875" style="1" customWidth="1"/>
    <col min="11542" max="11542" width="20.8515625" style="1" customWidth="1"/>
    <col min="11543" max="11543" width="77.00390625" style="1" customWidth="1"/>
    <col min="11544" max="11544" width="51.140625" style="1" customWidth="1"/>
    <col min="11545" max="11776" width="11.421875" style="1" customWidth="1"/>
    <col min="11777" max="11777" width="8.421875" style="1" customWidth="1"/>
    <col min="11778" max="11778" width="16.57421875" style="1" customWidth="1"/>
    <col min="11779" max="11780" width="13.140625" style="1" customWidth="1"/>
    <col min="11781" max="11781" width="17.140625" style="1" customWidth="1"/>
    <col min="11782" max="11782" width="11.421875" style="1" customWidth="1"/>
    <col min="11783" max="11783" width="50.00390625" style="1" customWidth="1"/>
    <col min="11784" max="11784" width="25.140625" style="1" customWidth="1"/>
    <col min="11785" max="11785" width="21.57421875" style="1" customWidth="1"/>
    <col min="11786" max="11786" width="28.28125" style="1" customWidth="1"/>
    <col min="11787" max="11787" width="15.7109375" style="1" customWidth="1"/>
    <col min="11788" max="11788" width="16.57421875" style="1" customWidth="1"/>
    <col min="11789" max="11793" width="19.00390625" style="1" customWidth="1"/>
    <col min="11794" max="11794" width="20.7109375" style="1" customWidth="1"/>
    <col min="11795" max="11795" width="20.8515625" style="1" customWidth="1"/>
    <col min="11796" max="11796" width="20.28125" style="1" customWidth="1"/>
    <col min="11797" max="11797" width="18.57421875" style="1" customWidth="1"/>
    <col min="11798" max="11798" width="20.8515625" style="1" customWidth="1"/>
    <col min="11799" max="11799" width="77.00390625" style="1" customWidth="1"/>
    <col min="11800" max="11800" width="51.140625" style="1" customWidth="1"/>
    <col min="11801" max="12032" width="11.421875" style="1" customWidth="1"/>
    <col min="12033" max="12033" width="8.421875" style="1" customWidth="1"/>
    <col min="12034" max="12034" width="16.57421875" style="1" customWidth="1"/>
    <col min="12035" max="12036" width="13.140625" style="1" customWidth="1"/>
    <col min="12037" max="12037" width="17.140625" style="1" customWidth="1"/>
    <col min="12038" max="12038" width="11.421875" style="1" customWidth="1"/>
    <col min="12039" max="12039" width="50.00390625" style="1" customWidth="1"/>
    <col min="12040" max="12040" width="25.140625" style="1" customWidth="1"/>
    <col min="12041" max="12041" width="21.57421875" style="1" customWidth="1"/>
    <col min="12042" max="12042" width="28.28125" style="1" customWidth="1"/>
    <col min="12043" max="12043" width="15.7109375" style="1" customWidth="1"/>
    <col min="12044" max="12044" width="16.57421875" style="1" customWidth="1"/>
    <col min="12045" max="12049" width="19.00390625" style="1" customWidth="1"/>
    <col min="12050" max="12050" width="20.7109375" style="1" customWidth="1"/>
    <col min="12051" max="12051" width="20.8515625" style="1" customWidth="1"/>
    <col min="12052" max="12052" width="20.28125" style="1" customWidth="1"/>
    <col min="12053" max="12053" width="18.57421875" style="1" customWidth="1"/>
    <col min="12054" max="12054" width="20.8515625" style="1" customWidth="1"/>
    <col min="12055" max="12055" width="77.00390625" style="1" customWidth="1"/>
    <col min="12056" max="12056" width="51.140625" style="1" customWidth="1"/>
    <col min="12057" max="12288" width="11.421875" style="1" customWidth="1"/>
    <col min="12289" max="12289" width="8.421875" style="1" customWidth="1"/>
    <col min="12290" max="12290" width="16.57421875" style="1" customWidth="1"/>
    <col min="12291" max="12292" width="13.140625" style="1" customWidth="1"/>
    <col min="12293" max="12293" width="17.140625" style="1" customWidth="1"/>
    <col min="12294" max="12294" width="11.421875" style="1" customWidth="1"/>
    <col min="12295" max="12295" width="50.00390625" style="1" customWidth="1"/>
    <col min="12296" max="12296" width="25.140625" style="1" customWidth="1"/>
    <col min="12297" max="12297" width="21.57421875" style="1" customWidth="1"/>
    <col min="12298" max="12298" width="28.28125" style="1" customWidth="1"/>
    <col min="12299" max="12299" width="15.7109375" style="1" customWidth="1"/>
    <col min="12300" max="12300" width="16.57421875" style="1" customWidth="1"/>
    <col min="12301" max="12305" width="19.00390625" style="1" customWidth="1"/>
    <col min="12306" max="12306" width="20.7109375" style="1" customWidth="1"/>
    <col min="12307" max="12307" width="20.8515625" style="1" customWidth="1"/>
    <col min="12308" max="12308" width="20.28125" style="1" customWidth="1"/>
    <col min="12309" max="12309" width="18.57421875" style="1" customWidth="1"/>
    <col min="12310" max="12310" width="20.8515625" style="1" customWidth="1"/>
    <col min="12311" max="12311" width="77.00390625" style="1" customWidth="1"/>
    <col min="12312" max="12312" width="51.140625" style="1" customWidth="1"/>
    <col min="12313" max="12544" width="11.421875" style="1" customWidth="1"/>
    <col min="12545" max="12545" width="8.421875" style="1" customWidth="1"/>
    <col min="12546" max="12546" width="16.57421875" style="1" customWidth="1"/>
    <col min="12547" max="12548" width="13.140625" style="1" customWidth="1"/>
    <col min="12549" max="12549" width="17.140625" style="1" customWidth="1"/>
    <col min="12550" max="12550" width="11.421875" style="1" customWidth="1"/>
    <col min="12551" max="12551" width="50.00390625" style="1" customWidth="1"/>
    <col min="12552" max="12552" width="25.140625" style="1" customWidth="1"/>
    <col min="12553" max="12553" width="21.57421875" style="1" customWidth="1"/>
    <col min="12554" max="12554" width="28.28125" style="1" customWidth="1"/>
    <col min="12555" max="12555" width="15.7109375" style="1" customWidth="1"/>
    <col min="12556" max="12556" width="16.57421875" style="1" customWidth="1"/>
    <col min="12557" max="12561" width="19.00390625" style="1" customWidth="1"/>
    <col min="12562" max="12562" width="20.7109375" style="1" customWidth="1"/>
    <col min="12563" max="12563" width="20.8515625" style="1" customWidth="1"/>
    <col min="12564" max="12564" width="20.28125" style="1" customWidth="1"/>
    <col min="12565" max="12565" width="18.57421875" style="1" customWidth="1"/>
    <col min="12566" max="12566" width="20.8515625" style="1" customWidth="1"/>
    <col min="12567" max="12567" width="77.00390625" style="1" customWidth="1"/>
    <col min="12568" max="12568" width="51.140625" style="1" customWidth="1"/>
    <col min="12569" max="12800" width="11.421875" style="1" customWidth="1"/>
    <col min="12801" max="12801" width="8.421875" style="1" customWidth="1"/>
    <col min="12802" max="12802" width="16.57421875" style="1" customWidth="1"/>
    <col min="12803" max="12804" width="13.140625" style="1" customWidth="1"/>
    <col min="12805" max="12805" width="17.140625" style="1" customWidth="1"/>
    <col min="12806" max="12806" width="11.421875" style="1" customWidth="1"/>
    <col min="12807" max="12807" width="50.00390625" style="1" customWidth="1"/>
    <col min="12808" max="12808" width="25.140625" style="1" customWidth="1"/>
    <col min="12809" max="12809" width="21.57421875" style="1" customWidth="1"/>
    <col min="12810" max="12810" width="28.28125" style="1" customWidth="1"/>
    <col min="12811" max="12811" width="15.7109375" style="1" customWidth="1"/>
    <col min="12812" max="12812" width="16.57421875" style="1" customWidth="1"/>
    <col min="12813" max="12817" width="19.00390625" style="1" customWidth="1"/>
    <col min="12818" max="12818" width="20.7109375" style="1" customWidth="1"/>
    <col min="12819" max="12819" width="20.8515625" style="1" customWidth="1"/>
    <col min="12820" max="12820" width="20.28125" style="1" customWidth="1"/>
    <col min="12821" max="12821" width="18.57421875" style="1" customWidth="1"/>
    <col min="12822" max="12822" width="20.8515625" style="1" customWidth="1"/>
    <col min="12823" max="12823" width="77.00390625" style="1" customWidth="1"/>
    <col min="12824" max="12824" width="51.140625" style="1" customWidth="1"/>
    <col min="12825" max="13056" width="11.421875" style="1" customWidth="1"/>
    <col min="13057" max="13057" width="8.421875" style="1" customWidth="1"/>
    <col min="13058" max="13058" width="16.57421875" style="1" customWidth="1"/>
    <col min="13059" max="13060" width="13.140625" style="1" customWidth="1"/>
    <col min="13061" max="13061" width="17.140625" style="1" customWidth="1"/>
    <col min="13062" max="13062" width="11.421875" style="1" customWidth="1"/>
    <col min="13063" max="13063" width="50.00390625" style="1" customWidth="1"/>
    <col min="13064" max="13064" width="25.140625" style="1" customWidth="1"/>
    <col min="13065" max="13065" width="21.57421875" style="1" customWidth="1"/>
    <col min="13066" max="13066" width="28.28125" style="1" customWidth="1"/>
    <col min="13067" max="13067" width="15.7109375" style="1" customWidth="1"/>
    <col min="13068" max="13068" width="16.57421875" style="1" customWidth="1"/>
    <col min="13069" max="13073" width="19.00390625" style="1" customWidth="1"/>
    <col min="13074" max="13074" width="20.7109375" style="1" customWidth="1"/>
    <col min="13075" max="13075" width="20.8515625" style="1" customWidth="1"/>
    <col min="13076" max="13076" width="20.28125" style="1" customWidth="1"/>
    <col min="13077" max="13077" width="18.57421875" style="1" customWidth="1"/>
    <col min="13078" max="13078" width="20.8515625" style="1" customWidth="1"/>
    <col min="13079" max="13079" width="77.00390625" style="1" customWidth="1"/>
    <col min="13080" max="13080" width="51.140625" style="1" customWidth="1"/>
    <col min="13081" max="13312" width="11.421875" style="1" customWidth="1"/>
    <col min="13313" max="13313" width="8.421875" style="1" customWidth="1"/>
    <col min="13314" max="13314" width="16.57421875" style="1" customWidth="1"/>
    <col min="13315" max="13316" width="13.140625" style="1" customWidth="1"/>
    <col min="13317" max="13317" width="17.140625" style="1" customWidth="1"/>
    <col min="13318" max="13318" width="11.421875" style="1" customWidth="1"/>
    <col min="13319" max="13319" width="50.00390625" style="1" customWidth="1"/>
    <col min="13320" max="13320" width="25.140625" style="1" customWidth="1"/>
    <col min="13321" max="13321" width="21.57421875" style="1" customWidth="1"/>
    <col min="13322" max="13322" width="28.28125" style="1" customWidth="1"/>
    <col min="13323" max="13323" width="15.7109375" style="1" customWidth="1"/>
    <col min="13324" max="13324" width="16.57421875" style="1" customWidth="1"/>
    <col min="13325" max="13329" width="19.00390625" style="1" customWidth="1"/>
    <col min="13330" max="13330" width="20.7109375" style="1" customWidth="1"/>
    <col min="13331" max="13331" width="20.8515625" style="1" customWidth="1"/>
    <col min="13332" max="13332" width="20.28125" style="1" customWidth="1"/>
    <col min="13333" max="13333" width="18.57421875" style="1" customWidth="1"/>
    <col min="13334" max="13334" width="20.8515625" style="1" customWidth="1"/>
    <col min="13335" max="13335" width="77.00390625" style="1" customWidth="1"/>
    <col min="13336" max="13336" width="51.140625" style="1" customWidth="1"/>
    <col min="13337" max="13568" width="11.421875" style="1" customWidth="1"/>
    <col min="13569" max="13569" width="8.421875" style="1" customWidth="1"/>
    <col min="13570" max="13570" width="16.57421875" style="1" customWidth="1"/>
    <col min="13571" max="13572" width="13.140625" style="1" customWidth="1"/>
    <col min="13573" max="13573" width="17.140625" style="1" customWidth="1"/>
    <col min="13574" max="13574" width="11.421875" style="1" customWidth="1"/>
    <col min="13575" max="13575" width="50.00390625" style="1" customWidth="1"/>
    <col min="13576" max="13576" width="25.140625" style="1" customWidth="1"/>
    <col min="13577" max="13577" width="21.57421875" style="1" customWidth="1"/>
    <col min="13578" max="13578" width="28.28125" style="1" customWidth="1"/>
    <col min="13579" max="13579" width="15.7109375" style="1" customWidth="1"/>
    <col min="13580" max="13580" width="16.57421875" style="1" customWidth="1"/>
    <col min="13581" max="13585" width="19.00390625" style="1" customWidth="1"/>
    <col min="13586" max="13586" width="20.7109375" style="1" customWidth="1"/>
    <col min="13587" max="13587" width="20.8515625" style="1" customWidth="1"/>
    <col min="13588" max="13588" width="20.28125" style="1" customWidth="1"/>
    <col min="13589" max="13589" width="18.57421875" style="1" customWidth="1"/>
    <col min="13590" max="13590" width="20.8515625" style="1" customWidth="1"/>
    <col min="13591" max="13591" width="77.00390625" style="1" customWidth="1"/>
    <col min="13592" max="13592" width="51.140625" style="1" customWidth="1"/>
    <col min="13593" max="13824" width="11.421875" style="1" customWidth="1"/>
    <col min="13825" max="13825" width="8.421875" style="1" customWidth="1"/>
    <col min="13826" max="13826" width="16.57421875" style="1" customWidth="1"/>
    <col min="13827" max="13828" width="13.140625" style="1" customWidth="1"/>
    <col min="13829" max="13829" width="17.140625" style="1" customWidth="1"/>
    <col min="13830" max="13830" width="11.421875" style="1" customWidth="1"/>
    <col min="13831" max="13831" width="50.00390625" style="1" customWidth="1"/>
    <col min="13832" max="13832" width="25.140625" style="1" customWidth="1"/>
    <col min="13833" max="13833" width="21.57421875" style="1" customWidth="1"/>
    <col min="13834" max="13834" width="28.28125" style="1" customWidth="1"/>
    <col min="13835" max="13835" width="15.7109375" style="1" customWidth="1"/>
    <col min="13836" max="13836" width="16.57421875" style="1" customWidth="1"/>
    <col min="13837" max="13841" width="19.00390625" style="1" customWidth="1"/>
    <col min="13842" max="13842" width="20.7109375" style="1" customWidth="1"/>
    <col min="13843" max="13843" width="20.8515625" style="1" customWidth="1"/>
    <col min="13844" max="13844" width="20.28125" style="1" customWidth="1"/>
    <col min="13845" max="13845" width="18.57421875" style="1" customWidth="1"/>
    <col min="13846" max="13846" width="20.8515625" style="1" customWidth="1"/>
    <col min="13847" max="13847" width="77.00390625" style="1" customWidth="1"/>
    <col min="13848" max="13848" width="51.140625" style="1" customWidth="1"/>
    <col min="13849" max="14080" width="11.421875" style="1" customWidth="1"/>
    <col min="14081" max="14081" width="8.421875" style="1" customWidth="1"/>
    <col min="14082" max="14082" width="16.57421875" style="1" customWidth="1"/>
    <col min="14083" max="14084" width="13.140625" style="1" customWidth="1"/>
    <col min="14085" max="14085" width="17.140625" style="1" customWidth="1"/>
    <col min="14086" max="14086" width="11.421875" style="1" customWidth="1"/>
    <col min="14087" max="14087" width="50.00390625" style="1" customWidth="1"/>
    <col min="14088" max="14088" width="25.140625" style="1" customWidth="1"/>
    <col min="14089" max="14089" width="21.57421875" style="1" customWidth="1"/>
    <col min="14090" max="14090" width="28.28125" style="1" customWidth="1"/>
    <col min="14091" max="14091" width="15.7109375" style="1" customWidth="1"/>
    <col min="14092" max="14092" width="16.57421875" style="1" customWidth="1"/>
    <col min="14093" max="14097" width="19.00390625" style="1" customWidth="1"/>
    <col min="14098" max="14098" width="20.7109375" style="1" customWidth="1"/>
    <col min="14099" max="14099" width="20.8515625" style="1" customWidth="1"/>
    <col min="14100" max="14100" width="20.28125" style="1" customWidth="1"/>
    <col min="14101" max="14101" width="18.57421875" style="1" customWidth="1"/>
    <col min="14102" max="14102" width="20.8515625" style="1" customWidth="1"/>
    <col min="14103" max="14103" width="77.00390625" style="1" customWidth="1"/>
    <col min="14104" max="14104" width="51.140625" style="1" customWidth="1"/>
    <col min="14105" max="14336" width="11.421875" style="1" customWidth="1"/>
    <col min="14337" max="14337" width="8.421875" style="1" customWidth="1"/>
    <col min="14338" max="14338" width="16.57421875" style="1" customWidth="1"/>
    <col min="14339" max="14340" width="13.140625" style="1" customWidth="1"/>
    <col min="14341" max="14341" width="17.140625" style="1" customWidth="1"/>
    <col min="14342" max="14342" width="11.421875" style="1" customWidth="1"/>
    <col min="14343" max="14343" width="50.00390625" style="1" customWidth="1"/>
    <col min="14344" max="14344" width="25.140625" style="1" customWidth="1"/>
    <col min="14345" max="14345" width="21.57421875" style="1" customWidth="1"/>
    <col min="14346" max="14346" width="28.28125" style="1" customWidth="1"/>
    <col min="14347" max="14347" width="15.7109375" style="1" customWidth="1"/>
    <col min="14348" max="14348" width="16.57421875" style="1" customWidth="1"/>
    <col min="14349" max="14353" width="19.00390625" style="1" customWidth="1"/>
    <col min="14354" max="14354" width="20.7109375" style="1" customWidth="1"/>
    <col min="14355" max="14355" width="20.8515625" style="1" customWidth="1"/>
    <col min="14356" max="14356" width="20.28125" style="1" customWidth="1"/>
    <col min="14357" max="14357" width="18.57421875" style="1" customWidth="1"/>
    <col min="14358" max="14358" width="20.8515625" style="1" customWidth="1"/>
    <col min="14359" max="14359" width="77.00390625" style="1" customWidth="1"/>
    <col min="14360" max="14360" width="51.140625" style="1" customWidth="1"/>
    <col min="14361" max="14592" width="11.421875" style="1" customWidth="1"/>
    <col min="14593" max="14593" width="8.421875" style="1" customWidth="1"/>
    <col min="14594" max="14594" width="16.57421875" style="1" customWidth="1"/>
    <col min="14595" max="14596" width="13.140625" style="1" customWidth="1"/>
    <col min="14597" max="14597" width="17.140625" style="1" customWidth="1"/>
    <col min="14598" max="14598" width="11.421875" style="1" customWidth="1"/>
    <col min="14599" max="14599" width="50.00390625" style="1" customWidth="1"/>
    <col min="14600" max="14600" width="25.140625" style="1" customWidth="1"/>
    <col min="14601" max="14601" width="21.57421875" style="1" customWidth="1"/>
    <col min="14602" max="14602" width="28.28125" style="1" customWidth="1"/>
    <col min="14603" max="14603" width="15.7109375" style="1" customWidth="1"/>
    <col min="14604" max="14604" width="16.57421875" style="1" customWidth="1"/>
    <col min="14605" max="14609" width="19.00390625" style="1" customWidth="1"/>
    <col min="14610" max="14610" width="20.7109375" style="1" customWidth="1"/>
    <col min="14611" max="14611" width="20.8515625" style="1" customWidth="1"/>
    <col min="14612" max="14612" width="20.28125" style="1" customWidth="1"/>
    <col min="14613" max="14613" width="18.57421875" style="1" customWidth="1"/>
    <col min="14614" max="14614" width="20.8515625" style="1" customWidth="1"/>
    <col min="14615" max="14615" width="77.00390625" style="1" customWidth="1"/>
    <col min="14616" max="14616" width="51.140625" style="1" customWidth="1"/>
    <col min="14617" max="14848" width="11.421875" style="1" customWidth="1"/>
    <col min="14849" max="14849" width="8.421875" style="1" customWidth="1"/>
    <col min="14850" max="14850" width="16.57421875" style="1" customWidth="1"/>
    <col min="14851" max="14852" width="13.140625" style="1" customWidth="1"/>
    <col min="14853" max="14853" width="17.140625" style="1" customWidth="1"/>
    <col min="14854" max="14854" width="11.421875" style="1" customWidth="1"/>
    <col min="14855" max="14855" width="50.00390625" style="1" customWidth="1"/>
    <col min="14856" max="14856" width="25.140625" style="1" customWidth="1"/>
    <col min="14857" max="14857" width="21.57421875" style="1" customWidth="1"/>
    <col min="14858" max="14858" width="28.28125" style="1" customWidth="1"/>
    <col min="14859" max="14859" width="15.7109375" style="1" customWidth="1"/>
    <col min="14860" max="14860" width="16.57421875" style="1" customWidth="1"/>
    <col min="14861" max="14865" width="19.00390625" style="1" customWidth="1"/>
    <col min="14866" max="14866" width="20.7109375" style="1" customWidth="1"/>
    <col min="14867" max="14867" width="20.8515625" style="1" customWidth="1"/>
    <col min="14868" max="14868" width="20.28125" style="1" customWidth="1"/>
    <col min="14869" max="14869" width="18.57421875" style="1" customWidth="1"/>
    <col min="14870" max="14870" width="20.8515625" style="1" customWidth="1"/>
    <col min="14871" max="14871" width="77.00390625" style="1" customWidth="1"/>
    <col min="14872" max="14872" width="51.140625" style="1" customWidth="1"/>
    <col min="14873" max="15104" width="11.421875" style="1" customWidth="1"/>
    <col min="15105" max="15105" width="8.421875" style="1" customWidth="1"/>
    <col min="15106" max="15106" width="16.57421875" style="1" customWidth="1"/>
    <col min="15107" max="15108" width="13.140625" style="1" customWidth="1"/>
    <col min="15109" max="15109" width="17.140625" style="1" customWidth="1"/>
    <col min="15110" max="15110" width="11.421875" style="1" customWidth="1"/>
    <col min="15111" max="15111" width="50.00390625" style="1" customWidth="1"/>
    <col min="15112" max="15112" width="25.140625" style="1" customWidth="1"/>
    <col min="15113" max="15113" width="21.57421875" style="1" customWidth="1"/>
    <col min="15114" max="15114" width="28.28125" style="1" customWidth="1"/>
    <col min="15115" max="15115" width="15.7109375" style="1" customWidth="1"/>
    <col min="15116" max="15116" width="16.57421875" style="1" customWidth="1"/>
    <col min="15117" max="15121" width="19.00390625" style="1" customWidth="1"/>
    <col min="15122" max="15122" width="20.7109375" style="1" customWidth="1"/>
    <col min="15123" max="15123" width="20.8515625" style="1" customWidth="1"/>
    <col min="15124" max="15124" width="20.28125" style="1" customWidth="1"/>
    <col min="15125" max="15125" width="18.57421875" style="1" customWidth="1"/>
    <col min="15126" max="15126" width="20.8515625" style="1" customWidth="1"/>
    <col min="15127" max="15127" width="77.00390625" style="1" customWidth="1"/>
    <col min="15128" max="15128" width="51.140625" style="1" customWidth="1"/>
    <col min="15129" max="15360" width="11.421875" style="1" customWidth="1"/>
    <col min="15361" max="15361" width="8.421875" style="1" customWidth="1"/>
    <col min="15362" max="15362" width="16.57421875" style="1" customWidth="1"/>
    <col min="15363" max="15364" width="13.140625" style="1" customWidth="1"/>
    <col min="15365" max="15365" width="17.140625" style="1" customWidth="1"/>
    <col min="15366" max="15366" width="11.421875" style="1" customWidth="1"/>
    <col min="15367" max="15367" width="50.00390625" style="1" customWidth="1"/>
    <col min="15368" max="15368" width="25.140625" style="1" customWidth="1"/>
    <col min="15369" max="15369" width="21.57421875" style="1" customWidth="1"/>
    <col min="15370" max="15370" width="28.28125" style="1" customWidth="1"/>
    <col min="15371" max="15371" width="15.7109375" style="1" customWidth="1"/>
    <col min="15372" max="15372" width="16.57421875" style="1" customWidth="1"/>
    <col min="15373" max="15377" width="19.00390625" style="1" customWidth="1"/>
    <col min="15378" max="15378" width="20.7109375" style="1" customWidth="1"/>
    <col min="15379" max="15379" width="20.8515625" style="1" customWidth="1"/>
    <col min="15380" max="15380" width="20.28125" style="1" customWidth="1"/>
    <col min="15381" max="15381" width="18.57421875" style="1" customWidth="1"/>
    <col min="15382" max="15382" width="20.8515625" style="1" customWidth="1"/>
    <col min="15383" max="15383" width="77.00390625" style="1" customWidth="1"/>
    <col min="15384" max="15384" width="51.140625" style="1" customWidth="1"/>
    <col min="15385" max="15616" width="11.421875" style="1" customWidth="1"/>
    <col min="15617" max="15617" width="8.421875" style="1" customWidth="1"/>
    <col min="15618" max="15618" width="16.57421875" style="1" customWidth="1"/>
    <col min="15619" max="15620" width="13.140625" style="1" customWidth="1"/>
    <col min="15621" max="15621" width="17.140625" style="1" customWidth="1"/>
    <col min="15622" max="15622" width="11.421875" style="1" customWidth="1"/>
    <col min="15623" max="15623" width="50.00390625" style="1" customWidth="1"/>
    <col min="15624" max="15624" width="25.140625" style="1" customWidth="1"/>
    <col min="15625" max="15625" width="21.57421875" style="1" customWidth="1"/>
    <col min="15626" max="15626" width="28.28125" style="1" customWidth="1"/>
    <col min="15627" max="15627" width="15.7109375" style="1" customWidth="1"/>
    <col min="15628" max="15628" width="16.57421875" style="1" customWidth="1"/>
    <col min="15629" max="15633" width="19.00390625" style="1" customWidth="1"/>
    <col min="15634" max="15634" width="20.7109375" style="1" customWidth="1"/>
    <col min="15635" max="15635" width="20.8515625" style="1" customWidth="1"/>
    <col min="15636" max="15636" width="20.28125" style="1" customWidth="1"/>
    <col min="15637" max="15637" width="18.57421875" style="1" customWidth="1"/>
    <col min="15638" max="15638" width="20.8515625" style="1" customWidth="1"/>
    <col min="15639" max="15639" width="77.00390625" style="1" customWidth="1"/>
    <col min="15640" max="15640" width="51.140625" style="1" customWidth="1"/>
    <col min="15641" max="15872" width="11.421875" style="1" customWidth="1"/>
    <col min="15873" max="15873" width="8.421875" style="1" customWidth="1"/>
    <col min="15874" max="15874" width="16.57421875" style="1" customWidth="1"/>
    <col min="15875" max="15876" width="13.140625" style="1" customWidth="1"/>
    <col min="15877" max="15877" width="17.140625" style="1" customWidth="1"/>
    <col min="15878" max="15878" width="11.421875" style="1" customWidth="1"/>
    <col min="15879" max="15879" width="50.00390625" style="1" customWidth="1"/>
    <col min="15880" max="15880" width="25.140625" style="1" customWidth="1"/>
    <col min="15881" max="15881" width="21.57421875" style="1" customWidth="1"/>
    <col min="15882" max="15882" width="28.28125" style="1" customWidth="1"/>
    <col min="15883" max="15883" width="15.7109375" style="1" customWidth="1"/>
    <col min="15884" max="15884" width="16.57421875" style="1" customWidth="1"/>
    <col min="15885" max="15889" width="19.00390625" style="1" customWidth="1"/>
    <col min="15890" max="15890" width="20.7109375" style="1" customWidth="1"/>
    <col min="15891" max="15891" width="20.8515625" style="1" customWidth="1"/>
    <col min="15892" max="15892" width="20.28125" style="1" customWidth="1"/>
    <col min="15893" max="15893" width="18.57421875" style="1" customWidth="1"/>
    <col min="15894" max="15894" width="20.8515625" style="1" customWidth="1"/>
    <col min="15895" max="15895" width="77.00390625" style="1" customWidth="1"/>
    <col min="15896" max="15896" width="51.140625" style="1" customWidth="1"/>
    <col min="15897" max="16128" width="11.421875" style="1" customWidth="1"/>
    <col min="16129" max="16129" width="8.421875" style="1" customWidth="1"/>
    <col min="16130" max="16130" width="16.57421875" style="1" customWidth="1"/>
    <col min="16131" max="16132" width="13.140625" style="1" customWidth="1"/>
    <col min="16133" max="16133" width="17.140625" style="1" customWidth="1"/>
    <col min="16134" max="16134" width="11.421875" style="1" customWidth="1"/>
    <col min="16135" max="16135" width="50.00390625" style="1" customWidth="1"/>
    <col min="16136" max="16136" width="25.140625" style="1" customWidth="1"/>
    <col min="16137" max="16137" width="21.57421875" style="1" customWidth="1"/>
    <col min="16138" max="16138" width="28.28125" style="1" customWidth="1"/>
    <col min="16139" max="16139" width="15.7109375" style="1" customWidth="1"/>
    <col min="16140" max="16140" width="16.57421875" style="1" customWidth="1"/>
    <col min="16141" max="16145" width="19.00390625" style="1" customWidth="1"/>
    <col min="16146" max="16146" width="20.7109375" style="1" customWidth="1"/>
    <col min="16147" max="16147" width="20.8515625" style="1" customWidth="1"/>
    <col min="16148" max="16148" width="20.28125" style="1" customWidth="1"/>
    <col min="16149" max="16149" width="18.57421875" style="1" customWidth="1"/>
    <col min="16150" max="16150" width="20.8515625" style="1" customWidth="1"/>
    <col min="16151" max="16151" width="77.00390625" style="1" customWidth="1"/>
    <col min="16152" max="16152" width="51.140625" style="1" customWidth="1"/>
    <col min="16153" max="16384" width="11.421875" style="1" customWidth="1"/>
  </cols>
  <sheetData>
    <row r="1" spans="1:23" ht="30.75" customHeight="1">
      <c r="A1" s="230"/>
      <c r="B1" s="230"/>
      <c r="C1" s="230"/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 t="s">
        <v>1</v>
      </c>
      <c r="U1" s="232"/>
      <c r="V1" s="232"/>
      <c r="W1" s="232"/>
    </row>
    <row r="2" spans="1:23" ht="27.75" customHeight="1">
      <c r="A2" s="230"/>
      <c r="B2" s="230"/>
      <c r="C2" s="230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3" t="s">
        <v>2</v>
      </c>
      <c r="U2" s="233"/>
      <c r="V2" s="233"/>
      <c r="W2" s="233"/>
    </row>
    <row r="3" spans="1:23" ht="19.5" customHeight="1">
      <c r="A3" s="230"/>
      <c r="B3" s="230"/>
      <c r="C3" s="230"/>
      <c r="D3" s="231" t="s">
        <v>3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4" t="s">
        <v>4</v>
      </c>
      <c r="U3" s="235"/>
      <c r="V3" s="236"/>
      <c r="W3" s="2" t="s">
        <v>5</v>
      </c>
    </row>
    <row r="4" spans="1:23" ht="19.5" customHeight="1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4" t="s">
        <v>6</v>
      </c>
      <c r="U4" s="235"/>
      <c r="V4" s="236"/>
      <c r="W4" s="3">
        <v>42999</v>
      </c>
    </row>
    <row r="5" spans="1:23" ht="31.5" customHeight="1">
      <c r="A5" s="211" t="s">
        <v>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1:23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9:23" ht="20.25" customHeight="1"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9:22" ht="16.5" customHeight="1"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</row>
    <row r="9" spans="9:22" ht="44.25" customHeight="1"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9" customHeight="1" thickBot="1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2"/>
      <c r="N10" s="12"/>
      <c r="O10" s="12"/>
      <c r="P10" s="12"/>
      <c r="Q10" s="12"/>
      <c r="R10" s="12"/>
      <c r="S10" s="13"/>
      <c r="T10" s="13"/>
      <c r="U10" s="13"/>
      <c r="V10" s="13"/>
    </row>
    <row r="11" spans="1:23" ht="36" customHeight="1" thickBot="1">
      <c r="A11" s="212" t="s">
        <v>8</v>
      </c>
      <c r="B11" s="213"/>
      <c r="C11" s="213"/>
      <c r="D11" s="214" t="s">
        <v>9</v>
      </c>
      <c r="E11" s="215"/>
      <c r="F11" s="215"/>
      <c r="G11" s="216"/>
      <c r="H11" s="14" t="s">
        <v>10</v>
      </c>
      <c r="I11" s="15" t="s">
        <v>11</v>
      </c>
      <c r="J11" s="16"/>
      <c r="K11" s="217" t="s">
        <v>12</v>
      </c>
      <c r="L11" s="218"/>
      <c r="M11" s="206" t="s">
        <v>13</v>
      </c>
      <c r="N11" s="206"/>
      <c r="O11" s="206"/>
      <c r="P11" s="206"/>
      <c r="Q11" s="206"/>
      <c r="R11" s="223" t="s">
        <v>14</v>
      </c>
      <c r="S11" s="223"/>
      <c r="T11" s="17"/>
      <c r="U11" s="17"/>
      <c r="V11" s="17"/>
      <c r="W11" s="17"/>
    </row>
    <row r="12" spans="1:23" ht="27.75" customHeight="1">
      <c r="A12" s="224" t="s">
        <v>15</v>
      </c>
      <c r="B12" s="225"/>
      <c r="C12" s="225"/>
      <c r="D12" s="226" t="s">
        <v>16</v>
      </c>
      <c r="E12" s="227"/>
      <c r="F12" s="227"/>
      <c r="G12" s="228"/>
      <c r="H12" s="18" t="s">
        <v>17</v>
      </c>
      <c r="I12" s="19">
        <v>770955478</v>
      </c>
      <c r="J12" s="20"/>
      <c r="K12" s="219"/>
      <c r="L12" s="220"/>
      <c r="M12" s="21" t="s">
        <v>18</v>
      </c>
      <c r="N12" s="21" t="s">
        <v>19</v>
      </c>
      <c r="O12" s="21"/>
      <c r="P12" s="21" t="s">
        <v>20</v>
      </c>
      <c r="Q12" s="21" t="s">
        <v>21</v>
      </c>
      <c r="R12" s="223"/>
      <c r="S12" s="223"/>
      <c r="T12" s="30"/>
      <c r="U12" s="101"/>
      <c r="V12" s="30"/>
      <c r="W12" s="30"/>
    </row>
    <row r="13" spans="1:23" ht="15.75" customHeight="1">
      <c r="A13" s="181"/>
      <c r="B13" s="182"/>
      <c r="C13" s="182"/>
      <c r="D13" s="189"/>
      <c r="E13" s="190"/>
      <c r="F13" s="190"/>
      <c r="G13" s="191"/>
      <c r="H13" s="23" t="s">
        <v>22</v>
      </c>
      <c r="I13" s="24" t="s">
        <v>23</v>
      </c>
      <c r="J13" s="20"/>
      <c r="K13" s="221"/>
      <c r="L13" s="222"/>
      <c r="M13" s="25"/>
      <c r="N13" s="25" t="s">
        <v>104</v>
      </c>
      <c r="O13" s="25"/>
      <c r="P13" s="25"/>
      <c r="Q13" s="26"/>
      <c r="R13" s="223"/>
      <c r="S13" s="223"/>
      <c r="T13" s="30"/>
      <c r="U13" s="101"/>
      <c r="V13" s="30"/>
      <c r="W13" s="30"/>
    </row>
    <row r="14" spans="1:23" ht="15.75" customHeight="1">
      <c r="A14" s="181"/>
      <c r="B14" s="182"/>
      <c r="C14" s="182"/>
      <c r="D14" s="192"/>
      <c r="E14" s="193"/>
      <c r="F14" s="193"/>
      <c r="G14" s="194"/>
      <c r="H14" s="23" t="s">
        <v>24</v>
      </c>
      <c r="I14" s="24" t="s">
        <v>23</v>
      </c>
      <c r="J14" s="27"/>
      <c r="K14" s="28"/>
      <c r="L14" s="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1:23" ht="37.5" customHeight="1">
      <c r="A15" s="181" t="s">
        <v>25</v>
      </c>
      <c r="B15" s="182"/>
      <c r="C15" s="182"/>
      <c r="D15" s="183" t="s">
        <v>26</v>
      </c>
      <c r="E15" s="184"/>
      <c r="F15" s="184"/>
      <c r="G15" s="185"/>
      <c r="H15" s="23" t="s">
        <v>27</v>
      </c>
      <c r="I15" s="24"/>
      <c r="J15" s="27"/>
      <c r="K15" s="28"/>
      <c r="L15" s="29"/>
      <c r="M15" s="30"/>
      <c r="N15" s="30"/>
      <c r="O15" s="30"/>
      <c r="P15" s="30"/>
      <c r="Q15" s="30"/>
      <c r="R15" s="30"/>
      <c r="S15" s="30"/>
      <c r="T15" s="30"/>
      <c r="U15" s="101"/>
      <c r="V15" s="30"/>
      <c r="W15" s="30"/>
    </row>
    <row r="16" spans="1:23" ht="15.75" customHeight="1">
      <c r="A16" s="181" t="s">
        <v>28</v>
      </c>
      <c r="B16" s="182"/>
      <c r="C16" s="182"/>
      <c r="D16" s="186" t="s">
        <v>29</v>
      </c>
      <c r="E16" s="187"/>
      <c r="F16" s="187"/>
      <c r="G16" s="188"/>
      <c r="H16" s="23" t="s">
        <v>30</v>
      </c>
      <c r="I16" s="24" t="s">
        <v>23</v>
      </c>
      <c r="J16" s="27"/>
      <c r="K16" s="28"/>
      <c r="L16" s="29"/>
      <c r="M16" s="30"/>
      <c r="N16" s="30"/>
      <c r="O16" s="30"/>
      <c r="P16" s="30"/>
      <c r="Q16" s="30"/>
      <c r="R16" s="30"/>
      <c r="S16" s="30"/>
      <c r="T16" s="30"/>
      <c r="U16" s="101"/>
      <c r="V16" s="30"/>
      <c r="W16" s="30"/>
    </row>
    <row r="17" spans="1:23" ht="15.75" customHeight="1">
      <c r="A17" s="181"/>
      <c r="B17" s="182"/>
      <c r="C17" s="182"/>
      <c r="D17" s="189"/>
      <c r="E17" s="190"/>
      <c r="F17" s="190"/>
      <c r="G17" s="191"/>
      <c r="H17" s="23" t="s">
        <v>31</v>
      </c>
      <c r="I17" s="24" t="s">
        <v>23</v>
      </c>
      <c r="J17" s="27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101"/>
      <c r="V17" s="30"/>
      <c r="W17" s="30"/>
    </row>
    <row r="18" spans="1:23" ht="15.75" customHeight="1">
      <c r="A18" s="181"/>
      <c r="B18" s="182"/>
      <c r="C18" s="182"/>
      <c r="D18" s="192"/>
      <c r="E18" s="193"/>
      <c r="F18" s="193"/>
      <c r="G18" s="194"/>
      <c r="H18" s="23" t="s">
        <v>32</v>
      </c>
      <c r="I18" s="24" t="s">
        <v>23</v>
      </c>
      <c r="J18" s="27"/>
      <c r="K18" s="28"/>
      <c r="L18" s="29"/>
      <c r="M18" s="30"/>
      <c r="N18" s="30"/>
      <c r="O18" s="30"/>
      <c r="P18" s="30"/>
      <c r="Q18" s="30"/>
      <c r="R18" s="30"/>
      <c r="S18" s="30"/>
      <c r="T18" s="30"/>
      <c r="U18" s="101"/>
      <c r="V18" s="30"/>
      <c r="W18" s="30"/>
    </row>
    <row r="19" spans="1:23" ht="15.75" customHeight="1">
      <c r="A19" s="181" t="s">
        <v>33</v>
      </c>
      <c r="B19" s="182"/>
      <c r="C19" s="182"/>
      <c r="D19" s="197" t="s">
        <v>115</v>
      </c>
      <c r="E19" s="198"/>
      <c r="F19" s="198"/>
      <c r="G19" s="199"/>
      <c r="H19" s="23" t="s">
        <v>35</v>
      </c>
      <c r="I19" s="24" t="s">
        <v>23</v>
      </c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101"/>
      <c r="V19" s="30"/>
      <c r="W19" s="30"/>
    </row>
    <row r="20" spans="1:23" ht="15.75" customHeight="1">
      <c r="A20" s="181"/>
      <c r="B20" s="182"/>
      <c r="C20" s="182"/>
      <c r="D20" s="200"/>
      <c r="E20" s="201"/>
      <c r="F20" s="201"/>
      <c r="G20" s="202"/>
      <c r="H20" s="23" t="s">
        <v>36</v>
      </c>
      <c r="I20" s="24" t="s">
        <v>23</v>
      </c>
      <c r="J20" s="27"/>
      <c r="K20" s="28"/>
      <c r="L20" s="29"/>
      <c r="M20" s="30"/>
      <c r="N20" s="30"/>
      <c r="O20" s="30"/>
      <c r="P20" s="30"/>
      <c r="Q20" s="30"/>
      <c r="R20" s="30"/>
      <c r="S20" s="30"/>
      <c r="T20" s="30"/>
      <c r="U20" s="101"/>
      <c r="V20" s="30"/>
      <c r="W20" s="30"/>
    </row>
    <row r="21" spans="1:23" ht="15.75" customHeight="1" thickBot="1">
      <c r="A21" s="195"/>
      <c r="B21" s="196"/>
      <c r="C21" s="196"/>
      <c r="D21" s="203"/>
      <c r="E21" s="204"/>
      <c r="F21" s="204"/>
      <c r="G21" s="205"/>
      <c r="H21" s="31" t="s">
        <v>37</v>
      </c>
      <c r="I21" s="32">
        <f>SUM(I12:I20)</f>
        <v>770955478</v>
      </c>
      <c r="J21" s="27"/>
      <c r="K21" s="28"/>
      <c r="L21" s="29"/>
      <c r="M21" s="30"/>
      <c r="N21" s="30"/>
      <c r="O21" s="30"/>
      <c r="P21" s="30"/>
      <c r="Q21" s="30"/>
      <c r="R21" s="30"/>
      <c r="S21" s="30"/>
      <c r="T21" s="30"/>
      <c r="U21" s="101"/>
      <c r="V21" s="30"/>
      <c r="W21" s="30"/>
    </row>
    <row r="22" spans="1:24" ht="30.75" customHeight="1">
      <c r="A22" s="127" t="s">
        <v>38</v>
      </c>
      <c r="B22" s="207" t="s">
        <v>39</v>
      </c>
      <c r="C22" s="207"/>
      <c r="D22" s="207"/>
      <c r="E22" s="207"/>
      <c r="F22" s="207"/>
      <c r="G22" s="208" t="s">
        <v>40</v>
      </c>
      <c r="H22" s="206" t="s">
        <v>41</v>
      </c>
      <c r="I22" s="206"/>
      <c r="J22" s="210" t="s">
        <v>42</v>
      </c>
      <c r="K22" s="179" t="s">
        <v>43</v>
      </c>
      <c r="L22" s="179"/>
      <c r="M22" s="178" t="s">
        <v>44</v>
      </c>
      <c r="N22" s="178"/>
      <c r="O22" s="33"/>
      <c r="P22" s="178" t="s">
        <v>45</v>
      </c>
      <c r="Q22" s="178"/>
      <c r="R22" s="179" t="s">
        <v>46</v>
      </c>
      <c r="S22" s="180" t="s">
        <v>47</v>
      </c>
      <c r="T22" s="173" t="s">
        <v>48</v>
      </c>
      <c r="U22" s="180" t="s">
        <v>49</v>
      </c>
      <c r="V22" s="173" t="s">
        <v>50</v>
      </c>
      <c r="W22" s="174" t="s">
        <v>51</v>
      </c>
      <c r="X22" s="175" t="s">
        <v>52</v>
      </c>
    </row>
    <row r="23" spans="1:24" ht="12.75" customHeight="1">
      <c r="A23" s="206"/>
      <c r="B23" s="179"/>
      <c r="C23" s="179"/>
      <c r="D23" s="179"/>
      <c r="E23" s="179"/>
      <c r="F23" s="179"/>
      <c r="G23" s="209"/>
      <c r="H23" s="206"/>
      <c r="I23" s="206"/>
      <c r="J23" s="210"/>
      <c r="K23" s="179"/>
      <c r="L23" s="179"/>
      <c r="M23" s="177" t="s">
        <v>53</v>
      </c>
      <c r="N23" s="173" t="s">
        <v>54</v>
      </c>
      <c r="O23" s="34"/>
      <c r="P23" s="177" t="s">
        <v>53</v>
      </c>
      <c r="Q23" s="173" t="s">
        <v>54</v>
      </c>
      <c r="R23" s="179"/>
      <c r="S23" s="180"/>
      <c r="T23" s="173"/>
      <c r="U23" s="180"/>
      <c r="V23" s="173"/>
      <c r="W23" s="174"/>
      <c r="X23" s="176"/>
    </row>
    <row r="24" spans="1:24" ht="47.25" customHeight="1">
      <c r="A24" s="206"/>
      <c r="B24" s="179"/>
      <c r="C24" s="179"/>
      <c r="D24" s="179"/>
      <c r="E24" s="179"/>
      <c r="F24" s="179"/>
      <c r="G24" s="209"/>
      <c r="H24" s="206"/>
      <c r="I24" s="206"/>
      <c r="J24" s="210"/>
      <c r="K24" s="179"/>
      <c r="L24" s="179"/>
      <c r="M24" s="177"/>
      <c r="N24" s="173"/>
      <c r="O24" s="34"/>
      <c r="P24" s="177"/>
      <c r="Q24" s="173"/>
      <c r="R24" s="179"/>
      <c r="S24" s="180"/>
      <c r="T24" s="173"/>
      <c r="U24" s="180"/>
      <c r="V24" s="173"/>
      <c r="W24" s="174"/>
      <c r="X24" s="176"/>
    </row>
    <row r="25" spans="1:24" ht="82.5" customHeight="1">
      <c r="A25" s="126">
        <v>1</v>
      </c>
      <c r="B25" s="128" t="s">
        <v>55</v>
      </c>
      <c r="C25" s="129"/>
      <c r="D25" s="129"/>
      <c r="E25" s="129"/>
      <c r="F25" s="130"/>
      <c r="G25" s="35" t="s">
        <v>56</v>
      </c>
      <c r="H25" s="168" t="s">
        <v>57</v>
      </c>
      <c r="I25" s="169"/>
      <c r="J25" s="170">
        <v>1</v>
      </c>
      <c r="K25" s="119" t="s">
        <v>58</v>
      </c>
      <c r="L25" s="120"/>
      <c r="M25" s="36">
        <v>39</v>
      </c>
      <c r="N25" s="37">
        <f>+M25/40</f>
        <v>0.975</v>
      </c>
      <c r="O25" s="38">
        <f>N25*33%</f>
        <v>0.32175</v>
      </c>
      <c r="P25" s="146">
        <f>AVERAGE(N25:N27)</f>
        <v>0.7097222222222221</v>
      </c>
      <c r="Q25" s="143">
        <f>P25/$J$25</f>
        <v>0.7097222222222221</v>
      </c>
      <c r="R25" s="39">
        <v>70983503</v>
      </c>
      <c r="S25" s="40">
        <v>70983503</v>
      </c>
      <c r="T25" s="41">
        <f>S25/R25</f>
        <v>1</v>
      </c>
      <c r="U25" s="40">
        <v>29964989</v>
      </c>
      <c r="V25" s="42">
        <f aca="true" t="shared" si="0" ref="V25:V27">U25/R25</f>
        <v>0.42214018375509027</v>
      </c>
      <c r="W25" s="96" t="s">
        <v>108</v>
      </c>
      <c r="X25" s="44" t="s">
        <v>59</v>
      </c>
    </row>
    <row r="26" spans="1:24" ht="65.25" customHeight="1">
      <c r="A26" s="164"/>
      <c r="B26" s="165"/>
      <c r="C26" s="166"/>
      <c r="D26" s="166"/>
      <c r="E26" s="166"/>
      <c r="F26" s="167"/>
      <c r="G26" s="35" t="s">
        <v>60</v>
      </c>
      <c r="H26" s="118" t="s">
        <v>61</v>
      </c>
      <c r="I26" s="118"/>
      <c r="J26" s="171"/>
      <c r="K26" s="119" t="s">
        <v>62</v>
      </c>
      <c r="L26" s="120"/>
      <c r="M26" s="36">
        <v>13</v>
      </c>
      <c r="N26" s="37">
        <f>+M26/60</f>
        <v>0.21666666666666667</v>
      </c>
      <c r="O26" s="38">
        <f>N26*33.33%</f>
        <v>0.072215</v>
      </c>
      <c r="P26" s="147"/>
      <c r="Q26" s="144"/>
      <c r="R26" s="39">
        <v>70983503</v>
      </c>
      <c r="S26" s="40">
        <v>70983503</v>
      </c>
      <c r="T26" s="41">
        <f>S26/R26</f>
        <v>1</v>
      </c>
      <c r="U26" s="40">
        <v>29964989</v>
      </c>
      <c r="V26" s="42">
        <f t="shared" si="0"/>
        <v>0.42214018375509027</v>
      </c>
      <c r="W26" s="43" t="s">
        <v>110</v>
      </c>
      <c r="X26" s="44" t="s">
        <v>59</v>
      </c>
    </row>
    <row r="27" spans="1:24" ht="73.5" customHeight="1">
      <c r="A27" s="127"/>
      <c r="B27" s="131"/>
      <c r="C27" s="132"/>
      <c r="D27" s="132"/>
      <c r="E27" s="132"/>
      <c r="F27" s="133"/>
      <c r="G27" s="35" t="s">
        <v>63</v>
      </c>
      <c r="H27" s="118" t="s">
        <v>64</v>
      </c>
      <c r="I27" s="118"/>
      <c r="J27" s="172"/>
      <c r="K27" s="119" t="s">
        <v>65</v>
      </c>
      <c r="L27" s="120"/>
      <c r="M27" s="46">
        <v>0.75</v>
      </c>
      <c r="N27" s="37">
        <f>+M27/80%</f>
        <v>0.9375</v>
      </c>
      <c r="O27" s="38">
        <f>N27*34.33%</f>
        <v>0.32184375</v>
      </c>
      <c r="P27" s="148"/>
      <c r="Q27" s="145"/>
      <c r="R27" s="39">
        <v>0</v>
      </c>
      <c r="S27" s="40">
        <v>0</v>
      </c>
      <c r="T27" s="41" t="e">
        <f>S27/R27</f>
        <v>#DIV/0!</v>
      </c>
      <c r="U27" s="40">
        <v>0</v>
      </c>
      <c r="V27" s="42" t="e">
        <f t="shared" si="0"/>
        <v>#DIV/0!</v>
      </c>
      <c r="W27" s="43" t="s">
        <v>109</v>
      </c>
      <c r="X27" s="44" t="s">
        <v>59</v>
      </c>
    </row>
    <row r="28" spans="1:24" s="57" customFormat="1" ht="73.5" customHeight="1">
      <c r="A28" s="149">
        <v>2</v>
      </c>
      <c r="B28" s="152" t="s">
        <v>66</v>
      </c>
      <c r="C28" s="153"/>
      <c r="D28" s="153"/>
      <c r="E28" s="153"/>
      <c r="F28" s="154"/>
      <c r="G28" s="47" t="s">
        <v>67</v>
      </c>
      <c r="H28" s="140" t="s">
        <v>68</v>
      </c>
      <c r="I28" s="140"/>
      <c r="J28" s="161">
        <v>1</v>
      </c>
      <c r="K28" s="141" t="s">
        <v>69</v>
      </c>
      <c r="L28" s="142"/>
      <c r="M28" s="48">
        <v>63</v>
      </c>
      <c r="N28" s="49">
        <f>+M28/250</f>
        <v>0.252</v>
      </c>
      <c r="O28" s="100">
        <f>N28*33%</f>
        <v>0.08316</v>
      </c>
      <c r="P28" s="134">
        <f>AVERAGE(N28:N30)</f>
        <v>0.3551111111111111</v>
      </c>
      <c r="Q28" s="137">
        <f>P28/$J$28</f>
        <v>0.3551111111111111</v>
      </c>
      <c r="R28" s="51">
        <v>166711188</v>
      </c>
      <c r="S28" s="52">
        <v>159381545</v>
      </c>
      <c r="T28" s="53">
        <f aca="true" t="shared" si="1" ref="T28:T34">S28/R28</f>
        <v>0.9560338865799457</v>
      </c>
      <c r="U28" s="52">
        <v>15399039</v>
      </c>
      <c r="V28" s="54">
        <f aca="true" t="shared" si="2" ref="V28:V35">U28/R28</f>
        <v>0.09236955950430874</v>
      </c>
      <c r="W28" s="55" t="s">
        <v>105</v>
      </c>
      <c r="X28" s="56" t="s">
        <v>59</v>
      </c>
    </row>
    <row r="29" spans="1:24" s="57" customFormat="1" ht="68.25" customHeight="1">
      <c r="A29" s="150"/>
      <c r="B29" s="155"/>
      <c r="C29" s="156"/>
      <c r="D29" s="156"/>
      <c r="E29" s="156"/>
      <c r="F29" s="157"/>
      <c r="G29" s="47" t="s">
        <v>70</v>
      </c>
      <c r="H29" s="140" t="s">
        <v>71</v>
      </c>
      <c r="I29" s="140"/>
      <c r="J29" s="162"/>
      <c r="K29" s="141" t="s">
        <v>72</v>
      </c>
      <c r="L29" s="142"/>
      <c r="M29" s="48">
        <v>260</v>
      </c>
      <c r="N29" s="49">
        <f>+M29/600</f>
        <v>0.43333333333333335</v>
      </c>
      <c r="O29" s="100">
        <f>N29*34%</f>
        <v>0.14733333333333334</v>
      </c>
      <c r="P29" s="135"/>
      <c r="Q29" s="138"/>
      <c r="R29" s="51">
        <v>166711188</v>
      </c>
      <c r="S29" s="52">
        <v>145735268</v>
      </c>
      <c r="T29" s="53">
        <f>S29/R29</f>
        <v>0.8741780905550263</v>
      </c>
      <c r="U29" s="52">
        <v>15399039</v>
      </c>
      <c r="V29" s="54">
        <f t="shared" si="2"/>
        <v>0.09236955950430874</v>
      </c>
      <c r="W29" s="55" t="s">
        <v>106</v>
      </c>
      <c r="X29" s="56" t="s">
        <v>59</v>
      </c>
    </row>
    <row r="30" spans="1:24" s="57" customFormat="1" ht="60.75" customHeight="1">
      <c r="A30" s="151"/>
      <c r="B30" s="158"/>
      <c r="C30" s="159"/>
      <c r="D30" s="159"/>
      <c r="E30" s="159"/>
      <c r="F30" s="160"/>
      <c r="G30" s="47" t="s">
        <v>73</v>
      </c>
      <c r="H30" s="140" t="s">
        <v>74</v>
      </c>
      <c r="I30" s="140"/>
      <c r="J30" s="163"/>
      <c r="K30" s="141" t="s">
        <v>74</v>
      </c>
      <c r="L30" s="142"/>
      <c r="M30" s="58">
        <v>0.19</v>
      </c>
      <c r="N30" s="102">
        <f>+M30/50%</f>
        <v>0.38</v>
      </c>
      <c r="O30" s="50">
        <f>N30*33%</f>
        <v>0.1254</v>
      </c>
      <c r="P30" s="136"/>
      <c r="Q30" s="139"/>
      <c r="R30" s="51">
        <v>0</v>
      </c>
      <c r="S30" s="52"/>
      <c r="T30" s="53" t="e">
        <f t="shared" si="1"/>
        <v>#DIV/0!</v>
      </c>
      <c r="U30" s="52"/>
      <c r="V30" s="54" t="e">
        <f t="shared" si="2"/>
        <v>#DIV/0!</v>
      </c>
      <c r="W30" s="55" t="s">
        <v>107</v>
      </c>
      <c r="X30" s="56" t="s">
        <v>59</v>
      </c>
    </row>
    <row r="31" spans="1:24" ht="71.25" customHeight="1">
      <c r="A31" s="126">
        <v>3</v>
      </c>
      <c r="B31" s="128" t="s">
        <v>75</v>
      </c>
      <c r="C31" s="129"/>
      <c r="D31" s="129"/>
      <c r="E31" s="129"/>
      <c r="F31" s="130"/>
      <c r="G31" s="35" t="s">
        <v>76</v>
      </c>
      <c r="H31" s="118" t="s">
        <v>77</v>
      </c>
      <c r="I31" s="118"/>
      <c r="J31" s="59">
        <v>0.25</v>
      </c>
      <c r="K31" s="119" t="s">
        <v>78</v>
      </c>
      <c r="L31" s="120"/>
      <c r="M31" s="36">
        <v>3</v>
      </c>
      <c r="N31" s="37">
        <f>+M31/20</f>
        <v>0.15</v>
      </c>
      <c r="O31" s="60">
        <f>N31*0.25</f>
        <v>0.0375</v>
      </c>
      <c r="P31" s="61">
        <f>O31</f>
        <v>0.0375</v>
      </c>
      <c r="Q31" s="41">
        <f>+P31/J31</f>
        <v>0.15</v>
      </c>
      <c r="R31" s="39">
        <v>0</v>
      </c>
      <c r="S31" s="40"/>
      <c r="T31" s="41" t="e">
        <f>S31/R31</f>
        <v>#DIV/0!</v>
      </c>
      <c r="U31" s="40"/>
      <c r="V31" s="42" t="e">
        <f t="shared" si="2"/>
        <v>#DIV/0!</v>
      </c>
      <c r="W31" s="62" t="s">
        <v>111</v>
      </c>
      <c r="X31" s="63" t="s">
        <v>114</v>
      </c>
    </row>
    <row r="32" spans="1:24" ht="78.75" customHeight="1">
      <c r="A32" s="127"/>
      <c r="B32" s="131"/>
      <c r="C32" s="132"/>
      <c r="D32" s="132"/>
      <c r="E32" s="132"/>
      <c r="F32" s="133"/>
      <c r="G32" s="35" t="s">
        <v>75</v>
      </c>
      <c r="H32" s="118" t="s">
        <v>80</v>
      </c>
      <c r="I32" s="118"/>
      <c r="J32" s="59">
        <v>0.25</v>
      </c>
      <c r="K32" s="119" t="s">
        <v>81</v>
      </c>
      <c r="L32" s="120"/>
      <c r="M32" s="68">
        <v>0.46</v>
      </c>
      <c r="N32" s="60">
        <f>+M32/100%</f>
        <v>0.46</v>
      </c>
      <c r="O32" s="60">
        <f>N32*0.25</f>
        <v>0.115</v>
      </c>
      <c r="P32" s="64">
        <f>+O32</f>
        <v>0.115</v>
      </c>
      <c r="Q32" s="41">
        <f>+P32/J32</f>
        <v>0.46</v>
      </c>
      <c r="R32" s="39">
        <v>295566096</v>
      </c>
      <c r="S32" s="40">
        <v>285771127</v>
      </c>
      <c r="T32" s="41">
        <f t="shared" si="1"/>
        <v>0.9668603093096307</v>
      </c>
      <c r="U32" s="107">
        <v>125264163</v>
      </c>
      <c r="V32" s="42">
        <f t="shared" si="2"/>
        <v>0.42381100097488855</v>
      </c>
      <c r="W32" s="65"/>
      <c r="X32" s="63" t="s">
        <v>114</v>
      </c>
    </row>
    <row r="33" spans="1:24" ht="60.75" customHeight="1">
      <c r="A33" s="66">
        <v>4</v>
      </c>
      <c r="B33" s="115" t="s">
        <v>82</v>
      </c>
      <c r="C33" s="116"/>
      <c r="D33" s="116"/>
      <c r="E33" s="116"/>
      <c r="F33" s="117"/>
      <c r="G33" s="35" t="s">
        <v>83</v>
      </c>
      <c r="H33" s="118" t="s">
        <v>84</v>
      </c>
      <c r="I33" s="118"/>
      <c r="J33" s="67">
        <v>300</v>
      </c>
      <c r="K33" s="119" t="s">
        <v>85</v>
      </c>
      <c r="L33" s="120"/>
      <c r="M33" s="36">
        <v>152</v>
      </c>
      <c r="N33" s="37">
        <f>+M33/300</f>
        <v>0.5066666666666667</v>
      </c>
      <c r="O33" s="103">
        <f>M33</f>
        <v>152</v>
      </c>
      <c r="P33" s="36">
        <f>M33</f>
        <v>152</v>
      </c>
      <c r="Q33" s="41">
        <f>+P33/J33</f>
        <v>0.5066666666666667</v>
      </c>
      <c r="R33" s="39">
        <v>0</v>
      </c>
      <c r="S33" s="40"/>
      <c r="T33" s="41" t="e">
        <f t="shared" si="1"/>
        <v>#DIV/0!</v>
      </c>
      <c r="U33" s="40"/>
      <c r="V33" s="42" t="e">
        <f t="shared" si="2"/>
        <v>#DIV/0!</v>
      </c>
      <c r="W33" s="62" t="s">
        <v>112</v>
      </c>
      <c r="X33" s="63" t="s">
        <v>114</v>
      </c>
    </row>
    <row r="34" spans="1:24" ht="51.75" customHeight="1">
      <c r="A34" s="66">
        <v>5</v>
      </c>
      <c r="B34" s="115" t="s">
        <v>86</v>
      </c>
      <c r="C34" s="116"/>
      <c r="D34" s="116"/>
      <c r="E34" s="116"/>
      <c r="F34" s="117"/>
      <c r="G34" s="35" t="s">
        <v>86</v>
      </c>
      <c r="H34" s="118" t="s">
        <v>87</v>
      </c>
      <c r="I34" s="118"/>
      <c r="J34" s="59">
        <v>0.25</v>
      </c>
      <c r="K34" s="119" t="s">
        <v>88</v>
      </c>
      <c r="L34" s="120"/>
      <c r="M34" s="68">
        <v>0.24</v>
      </c>
      <c r="N34" s="37">
        <f>+M34/25%</f>
        <v>0.96</v>
      </c>
      <c r="O34" s="37">
        <f>N34*0.25</f>
        <v>0.24</v>
      </c>
      <c r="P34" s="46">
        <f>M34</f>
        <v>0.24</v>
      </c>
      <c r="Q34" s="41">
        <f>+P34/J34</f>
        <v>0.96</v>
      </c>
      <c r="R34" s="39">
        <v>0</v>
      </c>
      <c r="S34" s="40"/>
      <c r="T34" s="41" t="e">
        <f t="shared" si="1"/>
        <v>#DIV/0!</v>
      </c>
      <c r="U34" s="40"/>
      <c r="V34" s="42" t="e">
        <f t="shared" si="2"/>
        <v>#DIV/0!</v>
      </c>
      <c r="W34" s="62" t="s">
        <v>113</v>
      </c>
      <c r="X34" s="63" t="s">
        <v>114</v>
      </c>
    </row>
    <row r="35" spans="2:22" s="69" customFormat="1" ht="30.75" customHeight="1">
      <c r="B35" s="121"/>
      <c r="C35" s="121"/>
      <c r="D35" s="72"/>
      <c r="E35" s="9"/>
      <c r="F35" s="71"/>
      <c r="G35" s="122"/>
      <c r="H35" s="122"/>
      <c r="K35" s="73"/>
      <c r="L35" s="73"/>
      <c r="M35" s="74" t="s">
        <v>37</v>
      </c>
      <c r="N35" s="75">
        <f>AVERAGE(N25:N34)</f>
        <v>0.5271166666666666</v>
      </c>
      <c r="O35" s="75"/>
      <c r="P35" s="76"/>
      <c r="Q35" s="77">
        <f>AVERAGE(Q25:Q34)</f>
        <v>0.5235833333333333</v>
      </c>
      <c r="R35" s="78">
        <f>SUM(R25:R34)</f>
        <v>770955478</v>
      </c>
      <c r="S35" s="79">
        <f>SUM(S25:S34)</f>
        <v>732854946</v>
      </c>
      <c r="T35" s="80">
        <f>S35/R35</f>
        <v>0.9505801137844694</v>
      </c>
      <c r="U35" s="81">
        <f>SUM(U25:U34)</f>
        <v>215992219</v>
      </c>
      <c r="V35" s="82">
        <f t="shared" si="2"/>
        <v>0.2801617280939795</v>
      </c>
    </row>
    <row r="36" spans="2:21" s="69" customFormat="1" ht="30.75" customHeight="1">
      <c r="B36" s="123" t="s">
        <v>89</v>
      </c>
      <c r="C36" s="123"/>
      <c r="D36" s="85">
        <v>0</v>
      </c>
      <c r="F36" s="84" t="s">
        <v>90</v>
      </c>
      <c r="G36" s="124">
        <v>43403</v>
      </c>
      <c r="H36" s="125"/>
      <c r="M36" s="86"/>
      <c r="N36" s="87"/>
      <c r="O36" s="87"/>
      <c r="P36" s="88"/>
      <c r="Q36" s="88"/>
      <c r="R36" s="89"/>
      <c r="S36" s="98"/>
      <c r="T36" s="99"/>
      <c r="U36" s="104"/>
    </row>
    <row r="37" spans="19:21" ht="15">
      <c r="S37" s="97"/>
      <c r="T37" s="97"/>
      <c r="U37" s="105"/>
    </row>
    <row r="38" spans="19:20" ht="15">
      <c r="S38" s="92"/>
      <c r="T38" s="92"/>
    </row>
    <row r="39" spans="1:23" s="94" customFormat="1" ht="21.75" customHeight="1">
      <c r="A39" s="1"/>
      <c r="B39" s="93"/>
      <c r="C39" s="110" t="s">
        <v>91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 t="s">
        <v>92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2"/>
    </row>
    <row r="40" spans="1:23" s="94" customFormat="1" ht="29.25" customHeight="1">
      <c r="A40" s="108" t="s">
        <v>93</v>
      </c>
      <c r="B40" s="109"/>
      <c r="C40" s="110" t="s">
        <v>94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1" t="s">
        <v>95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2"/>
    </row>
    <row r="41" spans="1:23" ht="29.25" customHeight="1">
      <c r="A41" s="108" t="s">
        <v>96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</row>
    <row r="42" spans="1:23" ht="29.25" customHeight="1">
      <c r="A42" s="108" t="s">
        <v>97</v>
      </c>
      <c r="B42" s="109"/>
      <c r="C42" s="110" t="s">
        <v>98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 t="s">
        <v>99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2"/>
    </row>
    <row r="43" spans="1:23" ht="29.25" customHeight="1">
      <c r="A43" s="108" t="s">
        <v>100</v>
      </c>
      <c r="B43" s="109"/>
      <c r="C43" s="113">
        <v>43654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4">
        <f>+C43</f>
        <v>43654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2"/>
    </row>
    <row r="56" ht="15">
      <c r="K56" s="95"/>
    </row>
  </sheetData>
  <sheetProtection password="CCD1" sheet="1" objects="1" scenarios="1"/>
  <mergeCells count="93">
    <mergeCell ref="A42:B42"/>
    <mergeCell ref="C42:L42"/>
    <mergeCell ref="M42:W42"/>
    <mergeCell ref="A43:B43"/>
    <mergeCell ref="C43:L43"/>
    <mergeCell ref="M43:W43"/>
    <mergeCell ref="A40:B40"/>
    <mergeCell ref="C40:L40"/>
    <mergeCell ref="M40:W40"/>
    <mergeCell ref="A41:B41"/>
    <mergeCell ref="C41:L41"/>
    <mergeCell ref="M41:W41"/>
    <mergeCell ref="M39:W39"/>
    <mergeCell ref="B33:F33"/>
    <mergeCell ref="H33:I33"/>
    <mergeCell ref="K33:L33"/>
    <mergeCell ref="B34:F34"/>
    <mergeCell ref="H34:I34"/>
    <mergeCell ref="K34:L34"/>
    <mergeCell ref="B35:C35"/>
    <mergeCell ref="G35:H35"/>
    <mergeCell ref="B36:C36"/>
    <mergeCell ref="G36:H36"/>
    <mergeCell ref="C39:L39"/>
    <mergeCell ref="A31:A32"/>
    <mergeCell ref="B31:F32"/>
    <mergeCell ref="H31:I31"/>
    <mergeCell ref="K31:L31"/>
    <mergeCell ref="H32:I32"/>
    <mergeCell ref="K32:L32"/>
    <mergeCell ref="P28:P30"/>
    <mergeCell ref="Q28:Q30"/>
    <mergeCell ref="H29:I29"/>
    <mergeCell ref="K29:L29"/>
    <mergeCell ref="H30:I30"/>
    <mergeCell ref="K30:L30"/>
    <mergeCell ref="Q25:Q27"/>
    <mergeCell ref="H26:I26"/>
    <mergeCell ref="K26:L26"/>
    <mergeCell ref="H27:I27"/>
    <mergeCell ref="K27:L27"/>
    <mergeCell ref="P25:P27"/>
    <mergeCell ref="A28:A30"/>
    <mergeCell ref="B28:F30"/>
    <mergeCell ref="H28:I28"/>
    <mergeCell ref="J28:J30"/>
    <mergeCell ref="K28:L28"/>
    <mergeCell ref="A25:A27"/>
    <mergeCell ref="B25:F27"/>
    <mergeCell ref="H25:I25"/>
    <mergeCell ref="J25:J27"/>
    <mergeCell ref="K25:L25"/>
    <mergeCell ref="V22:V24"/>
    <mergeCell ref="W22:W24"/>
    <mergeCell ref="X22:X24"/>
    <mergeCell ref="M23:M24"/>
    <mergeCell ref="N23:N24"/>
    <mergeCell ref="P23:P24"/>
    <mergeCell ref="Q23:Q24"/>
    <mergeCell ref="M22:N22"/>
    <mergeCell ref="P22:Q22"/>
    <mergeCell ref="R22:R24"/>
    <mergeCell ref="S22:S24"/>
    <mergeCell ref="T22:T24"/>
    <mergeCell ref="U22:U24"/>
    <mergeCell ref="K22:L24"/>
    <mergeCell ref="A15:C15"/>
    <mergeCell ref="D15:G15"/>
    <mergeCell ref="A16:C18"/>
    <mergeCell ref="D16:G18"/>
    <mergeCell ref="A19:C21"/>
    <mergeCell ref="D19:G21"/>
    <mergeCell ref="A22:A24"/>
    <mergeCell ref="B22:F24"/>
    <mergeCell ref="G22:G24"/>
    <mergeCell ref="H22:I24"/>
    <mergeCell ref="J22:J24"/>
    <mergeCell ref="A5:W5"/>
    <mergeCell ref="A11:C11"/>
    <mergeCell ref="D11:G11"/>
    <mergeCell ref="K11:L13"/>
    <mergeCell ref="M11:Q11"/>
    <mergeCell ref="R11:S13"/>
    <mergeCell ref="A12:C14"/>
    <mergeCell ref="D12:G14"/>
    <mergeCell ref="M14:W14"/>
    <mergeCell ref="A1:C4"/>
    <mergeCell ref="D1:S2"/>
    <mergeCell ref="T1:W1"/>
    <mergeCell ref="T2:W2"/>
    <mergeCell ref="D3:S4"/>
    <mergeCell ref="T3:V3"/>
    <mergeCell ref="T4:V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Priscila Tamayo Pedraza</dc:creator>
  <cp:keywords/>
  <dc:description/>
  <cp:lastModifiedBy>Luis Gabriel Rodriguez Villamizar</cp:lastModifiedBy>
  <cp:lastPrinted>2019-06-07T15:32:58Z</cp:lastPrinted>
  <dcterms:created xsi:type="dcterms:W3CDTF">2019-06-05T13:44:02Z</dcterms:created>
  <dcterms:modified xsi:type="dcterms:W3CDTF">2019-09-26T15:39:09Z</dcterms:modified>
  <cp:category/>
  <cp:version/>
  <cp:contentType/>
  <cp:contentStatus/>
</cp:coreProperties>
</file>