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<sst xmlns="http://schemas.openxmlformats.org/spreadsheetml/2006/main" count="108" uniqueCount="101">
  <si>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</si>
  <si>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</si>
  <si>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</si>
  <si>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</si>
  <si>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</si>
  <si>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</si>
  <si>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</si>
  <si>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</si>
  <si>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</si>
  <si>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</si>
  <si>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</si>
  <si>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</si>
  <si>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</si>
  <si>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</si>
  <si>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</si>
  <si>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</si>
  <si>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</si>
  <si>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</si>
  <si>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</si>
  <si>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</si>
  <si>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</si>
  <si>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</si>
  <si>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</si>
  <si>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</si>
  <si>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</si>
  <si>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</si>
  <si>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</si>
  <si>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</si>
  <si>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</si>
  <si>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</si>
  <si>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</si>
  <si>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</si>
  <si>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</si>
  <si>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</si>
  <si>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</si>
  <si>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</si>
  <si>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</si>
  <si>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</si>
  <si>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</si>
  <si>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</si>
  <si>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</si>
  <si>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</si>
  <si>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</si>
  <si>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</si>
  <si>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</si>
  <si>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</si>
  <si>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</si>
  <si>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</si>
  <si>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</si>
  <si>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</si>
  <si>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</si>
  <si>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</si>
  <si>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Responsable Proceso Evaluación Misional</t>
  </si>
  <si>
    <t>JAIRO IGNACIO GARCIA RODRIGUEZ</t>
  </si>
  <si>
    <t>Subdirector de Ecosistemas y Gestión Ambiental</t>
  </si>
  <si>
    <t>PROCESOS PRODUCTIVOS COMPETITIVOS Y SOSTENIBLES, PREVENCIÓN Y CONTROL DE LA CONTAMINACIÓN Y EL DETERIORO AMBIENTAL</t>
  </si>
  <si>
    <t>Desarrollo de Procesos Productivos Sostenibles</t>
  </si>
  <si>
    <t>Sectores Productivos y Negocios Verdes Sostenibles</t>
  </si>
  <si>
    <t>Implementación de la estrategia "Boyacá 2030, 20% menos carbono</t>
  </si>
  <si>
    <t>3201-0900-0001-0006</t>
  </si>
  <si>
    <t>Monitoreo a proyectos de produccion mas limpia en sectores de produccion artesanal de  ladrillo y cal</t>
  </si>
  <si>
    <t>Promover y gestionar  la estrategia de BanCO2  relacionada con la compra de emisiones y pagos por servicios ambientales en los sectores productivos</t>
  </si>
  <si>
    <t>Seguimiento a proyectos de erradicacion de fuentes contaminantes</t>
  </si>
  <si>
    <t xml:space="preserve">Implementación  de proyectos de producción más limpia en los sectores del carbón, calizas, esmeraldas y las actividades de alfareria y coquización </t>
  </si>
  <si>
    <t>Proyectos de reconversion técnologica en  los sectores agroindustrial,  agropecuario, forestal hidrobiologico y/o biocomercio (turismo de naturaleza)</t>
  </si>
  <si>
    <t xml:space="preserve"> Proyectos monitoreados de produccion artesanal de ladrillo y cal </t>
  </si>
  <si>
    <t xml:space="preserve"> Empresas y personas naturales vinculadas a la estrategia  </t>
  </si>
  <si>
    <t xml:space="preserve"> Proyectos con seguimiento </t>
  </si>
  <si>
    <t xml:space="preserve"> 1 proyectos PML apoyados </t>
  </si>
  <si>
    <t>1 proyecto de reconversion tecnologica apoyado</t>
  </si>
  <si>
    <t>Monitorear proyectos de producción más limpia en sectores de producción artesanal de ladrillo y cal</t>
  </si>
  <si>
    <t>Promover y gestionar las estrategias relacionadas con esquemas de pagos por servicios ambientales en los sectores productivos</t>
  </si>
  <si>
    <t>Hacer seguimiento al proyecto de erradicación de fuentes contaminantes</t>
  </si>
  <si>
    <t>Apoyar proyectos de producción más limpia Sector carbón, calizas, esmeraldas y las actividades de alfarería y coquización</t>
  </si>
  <si>
    <t>Apoyar proyectos de reconversión tecnológica en los sectores agroindustrial, agropecuario, forestal hidrobiológico y/o biocomercio</t>
  </si>
  <si>
    <t xml:space="preserve">No. De  Proyectos monitoreados de produccion artesanal de ladrillo y ca/ No. De proyectos programadosl </t>
  </si>
  <si>
    <t xml:space="preserve"> % Empresas y personas naturales vinculadas a la estrategia / % de empresas programadas</t>
  </si>
  <si>
    <t>No. De  Proyectos con seguimiento/No de proyectos programados</t>
  </si>
  <si>
    <t xml:space="preserve"> No, de proyectos PML apoyados / No. De proyectos programados</t>
  </si>
  <si>
    <t>No. De  proyecto de reconversion tecnologica apoyado/ No. De proyuectos programados</t>
  </si>
  <si>
    <r>
      <t xml:space="preserve">AÑO: </t>
    </r>
    <r>
      <rPr>
        <b/>
        <u val="single"/>
        <sz val="16"/>
        <rFont val="Arial"/>
        <family val="2"/>
      </rPr>
      <t>2019</t>
    </r>
  </si>
  <si>
    <t>METAS AÑO 2019 POA</t>
  </si>
  <si>
    <t>METAS AÑO 2019 P.A.</t>
  </si>
  <si>
    <t>AVANCE METAS POA 2019</t>
  </si>
  <si>
    <t>AVANCE METAS PA 2019</t>
  </si>
  <si>
    <t>0</t>
  </si>
  <si>
    <t>Total</t>
  </si>
  <si>
    <t>MARZO</t>
  </si>
  <si>
    <t>X</t>
  </si>
  <si>
    <t>0,6</t>
  </si>
  <si>
    <t xml:space="preserve">Dentro de los eguimientos a la implementación de buenas practicas de Manufactura (BPM) en los sectores agroindustriales apícola, porcicola y otros, se visitó la empresa Sutiles Chocoarte SAS y se visitó la empresa Sabajon Cipres.
</t>
  </si>
  <si>
    <t>CPS 2019-082, carpeta  contractual.</t>
  </si>
  <si>
    <t xml:space="preserve">Se realió una  reunión con la Alcaldia de Nobsa para la socializacion del proyecto y compromiso de donar recursos bajo plataforma BanCO2 con el fin de apoyar el proyecto de erradicación de fuentes contaminantes, se logra que la Alcaldía  realice aportes  bajo el Convenio No. 260 del 26 de junio del 2019 
Se realizó una reunión en la Alcaldia de Sogamoso y se logra crear convenio por pago por servicios ambientales, está pendiente su formalización.
</t>
  </si>
  <si>
    <t>CPS 2019-072 , carpeta  contractual, Bases de datos carpeta compartida 41 oficina Subdirección de Ecosistemas y Gestión Ambiental.</t>
  </si>
  <si>
    <t>CPS 2019-072 , carpeta  contractual, Convenio No. 260 del 26 de junio del 2019 entre CORPOBOYACA y la Alcaldía de Nobsa.</t>
  </si>
  <si>
    <t>Se realizó seguimiento a los usuarios para consignar novedades correspondientes al mes de junio de 2019.</t>
  </si>
  <si>
    <t>El 5 de junio de 2019 e suscribió el convenio CNV 2019-006 con la Corporación para el Desarrollo Social Naturaleza y Vida “CORPONATURALEZA” con el propósito de Identificar, capacitar, asesorar y acompañar a 40 Unidades Productivas Mineras de los Municipios de Paipa, Chivatá y Samacá, para implementar buenas prácticas mineras basadas en producción limpia en cumplimiento de la normatividad ambiental.</t>
  </si>
  <si>
    <t>CPS 2019-072, carpeta  contractual.</t>
  </si>
  <si>
    <t>Se realizó la actualización en la base de datos para consignar novedades correspondientes al mes de junio de 2019.</t>
  </si>
  <si>
    <t>CPS 2019-091  y CPS 2019-082, carpeta  contractual., CNV 2019-006</t>
  </si>
  <si>
    <t>0.6</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</si>
</sst>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 numFmtId="184" formatCode="0.0"/>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b/>
      <u val="single"/>
      <sz val="16"/>
      <name val="Arial"/>
      <family val="2"/>
    </font>
    <font>
      <sz val="10"/>
      <color indexed="8"/>
      <name val="Arial"/>
      <family val="2"/>
    </font>
    <font>
      <b/>
      <sz val="10"/>
      <color indexed="8"/>
      <name val="Arial"/>
      <family val="2"/>
    </font>
    <font>
      <sz val="10"/>
      <color indexed="10"/>
      <name val="Arial"/>
      <family val="2"/>
    </font>
    <font>
      <sz val="9"/>
      <color indexed="10"/>
      <name val="Arial"/>
      <family val="2"/>
    </font>
    <font>
      <sz val="10"/>
      <color theme="1"/>
      <name val="Arial"/>
      <family val="2"/>
    </font>
    <font>
      <b/>
      <sz val="10"/>
      <color theme="1"/>
      <name val="Arial"/>
      <family val="2"/>
    </font>
    <font>
      <sz val="10"/>
      <color rgb="FFFF0000"/>
      <name val="Arial"/>
      <family val="2"/>
    </font>
    <font>
      <sz val="9"/>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0">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9" fontId="0" fillId="0" borderId="11" xfId="55" applyFont="1" applyFill="1" applyBorder="1" applyAlignment="1" applyProtection="1">
      <alignment horizontal="center" vertical="center"/>
      <protection/>
    </xf>
    <xf numFmtId="9" fontId="0" fillId="0" borderId="11" xfId="49" applyNumberFormat="1" applyFont="1" applyFill="1" applyBorder="1" applyAlignment="1" applyProtection="1">
      <alignment horizontal="center" vertical="center"/>
      <protection/>
    </xf>
    <xf numFmtId="9" fontId="0" fillId="0" borderId="11"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1" fontId="36" fillId="0" borderId="10" xfId="55" applyNumberFormat="1" applyFont="1" applyBorder="1" applyAlignment="1" applyProtection="1">
      <alignment horizontal="center" vertical="center" wrapText="1"/>
      <protection/>
    </xf>
    <xf numFmtId="9" fontId="36" fillId="0" borderId="10" xfId="55" applyFont="1" applyBorder="1" applyAlignment="1" applyProtection="1">
      <alignment horizontal="center" vertical="center" wrapText="1"/>
      <protection/>
    </xf>
    <xf numFmtId="49" fontId="0" fillId="0" borderId="10" xfId="55"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29" fillId="0" borderId="10" xfId="49" applyNumberFormat="1" applyFont="1" applyBorder="1" applyAlignment="1" applyProtection="1">
      <alignment horizontal="center" vertical="center" wrapText="1"/>
      <protection locked="0"/>
    </xf>
    <xf numFmtId="9" fontId="29" fillId="0" borderId="10" xfId="49" applyNumberFormat="1" applyFont="1" applyBorder="1" applyAlignment="1" applyProtection="1">
      <alignment horizontal="center" vertical="center" wrapText="1"/>
      <protection locked="0"/>
    </xf>
    <xf numFmtId="168" fontId="0" fillId="0" borderId="10" xfId="51" applyFont="1" applyBorder="1" applyAlignment="1" applyProtection="1">
      <alignment horizontal="center" vertical="center" wrapText="1"/>
      <protection locked="0"/>
    </xf>
    <xf numFmtId="168" fontId="0" fillId="0" borderId="11" xfId="51" applyFont="1" applyBorder="1" applyAlignment="1" applyProtection="1">
      <alignment horizontal="center" vertical="center"/>
      <protection/>
    </xf>
    <xf numFmtId="168" fontId="0" fillId="24" borderId="10" xfId="51" applyFont="1" applyFill="1" applyBorder="1" applyAlignment="1" applyProtection="1">
      <alignment horizontal="center" vertical="center" wrapText="1"/>
      <protection locked="0"/>
    </xf>
    <xf numFmtId="168" fontId="0" fillId="0" borderId="10" xfId="51" applyFont="1" applyBorder="1" applyAlignment="1" applyProtection="1">
      <alignment horizontal="center" vertical="center" wrapText="1"/>
      <protection/>
    </xf>
    <xf numFmtId="49" fontId="0" fillId="0" borderId="10" xfId="49" applyNumberFormat="1"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xf>
    <xf numFmtId="0" fontId="0" fillId="0" borderId="10" xfId="0" applyFont="1" applyBorder="1" applyAlignment="1" applyProtection="1">
      <alignment horizontal="justify" vertical="center" wrapText="1"/>
      <protection/>
    </xf>
    <xf numFmtId="1" fontId="30" fillId="24" borderId="10" xfId="55" applyNumberFormat="1"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xf>
    <xf numFmtId="9" fontId="0" fillId="0" borderId="10" xfId="55" applyFont="1" applyBorder="1" applyAlignment="1" applyProtection="1">
      <alignment horizontal="center" vertical="center"/>
      <protection/>
    </xf>
    <xf numFmtId="9" fontId="0" fillId="0" borderId="11" xfId="55" applyFont="1" applyBorder="1" applyAlignment="1" applyProtection="1">
      <alignment horizontal="center" vertical="center"/>
      <protection/>
    </xf>
    <xf numFmtId="9" fontId="0" fillId="25" borderId="11" xfId="49" applyNumberFormat="1" applyFont="1" applyFill="1" applyBorder="1" applyAlignment="1" applyProtection="1">
      <alignment horizontal="center" vertical="center"/>
      <protection locked="0"/>
    </xf>
    <xf numFmtId="0" fontId="19" fillId="16" borderId="12" xfId="0" applyFont="1" applyFill="1" applyBorder="1" applyAlignment="1" applyProtection="1">
      <alignment horizontal="center" vertical="center"/>
      <protection/>
    </xf>
    <xf numFmtId="0" fontId="19" fillId="16" borderId="13"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3" fontId="0" fillId="0" borderId="14"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3" fontId="0" fillId="0" borderId="15" xfId="0" applyNumberFormat="1" applyFont="1" applyFill="1" applyBorder="1" applyAlignment="1" applyProtection="1">
      <alignment horizontal="left" vertical="center"/>
      <protection/>
    </xf>
    <xf numFmtId="0" fontId="19" fillId="0" borderId="16" xfId="0" applyFont="1" applyFill="1" applyBorder="1" applyAlignment="1" applyProtection="1">
      <alignment horizontal="left" vertical="center"/>
      <protection/>
    </xf>
    <xf numFmtId="3" fontId="0" fillId="0" borderId="17" xfId="0" applyNumberFormat="1" applyFont="1" applyFill="1" applyBorder="1" applyAlignment="1" applyProtection="1">
      <alignment horizontal="right"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68" fontId="19" fillId="0" borderId="0" xfId="51" applyFont="1" applyBorder="1" applyAlignment="1" applyProtection="1">
      <alignment horizontal="right" vertical="center"/>
      <protection/>
    </xf>
    <xf numFmtId="168" fontId="0" fillId="0" borderId="0" xfId="51" applyFont="1" applyAlignment="1" applyProtection="1">
      <alignment vertical="center"/>
      <protection/>
    </xf>
    <xf numFmtId="168" fontId="0" fillId="0" borderId="0" xfId="0" applyNumberFormat="1" applyAlignment="1" applyProtection="1">
      <alignment vertical="center"/>
      <protection locked="0"/>
    </xf>
    <xf numFmtId="168" fontId="36" fillId="0" borderId="11" xfId="51" applyFont="1" applyBorder="1" applyAlignment="1" applyProtection="1">
      <alignment horizontal="center" vertical="center"/>
      <protection locked="0"/>
    </xf>
    <xf numFmtId="0" fontId="0" fillId="0" borderId="18"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0" fillId="0" borderId="0" xfId="0" applyBorder="1" applyAlignment="1" applyProtection="1">
      <alignment horizontal="left" vertical="center"/>
      <protection/>
    </xf>
    <xf numFmtId="0" fontId="27" fillId="0" borderId="18"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1" fontId="0" fillId="0" borderId="18" xfId="55" applyNumberFormat="1" applyFont="1" applyFill="1" applyBorder="1" applyAlignment="1" applyProtection="1">
      <alignment horizontal="left" vertical="center" wrapText="1"/>
      <protection/>
    </xf>
    <xf numFmtId="1" fontId="0" fillId="0" borderId="20" xfId="55" applyNumberFormat="1" applyFont="1" applyFill="1" applyBorder="1" applyAlignment="1" applyProtection="1">
      <alignment horizontal="left" vertical="center" wrapText="1"/>
      <protection/>
    </xf>
    <xf numFmtId="0" fontId="37"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1" fontId="0" fillId="0" borderId="29"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19" fillId="0" borderId="29"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16" borderId="33"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4" fillId="0"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49" fontId="37" fillId="0" borderId="10" xfId="49" applyNumberFormat="1" applyFont="1" applyBorder="1" applyAlignment="1" applyProtection="1">
      <alignment horizontal="center" vertical="center" wrapText="1"/>
      <protection/>
    </xf>
    <xf numFmtId="3" fontId="0" fillId="0" borderId="18"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14" fontId="21" fillId="0" borderId="19" xfId="0" applyNumberFormat="1" applyFont="1" applyBorder="1" applyAlignment="1" applyProtection="1">
      <alignment horizontal="center" vertical="center"/>
      <protection locked="0"/>
    </xf>
    <xf numFmtId="0" fontId="19" fillId="0" borderId="10" xfId="0" applyFont="1" applyBorder="1" applyAlignment="1" applyProtection="1">
      <alignment horizontal="center" vertical="center" wrapText="1"/>
      <protection locked="0"/>
    </xf>
    <xf numFmtId="14" fontId="21" fillId="0" borderId="10" xfId="0" applyNumberFormat="1" applyFont="1" applyBorder="1" applyAlignment="1" applyProtection="1">
      <alignment horizontal="center" vertical="center"/>
      <protection locked="0"/>
    </xf>
    <xf numFmtId="168" fontId="38" fillId="0" borderId="10" xfId="51" applyFont="1" applyBorder="1" applyAlignment="1" applyProtection="1">
      <alignment horizontal="center" vertical="center" wrapText="1"/>
      <protection locked="0"/>
    </xf>
    <xf numFmtId="49" fontId="39" fillId="0" borderId="10" xfId="49" applyNumberFormat="1" applyFont="1" applyBorder="1" applyAlignment="1" applyProtection="1">
      <alignment horizontal="center" vertical="center" wrapText="1"/>
      <protection locked="0"/>
    </xf>
    <xf numFmtId="2" fontId="39" fillId="0" borderId="10" xfId="55"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1"/>
  <sheetViews>
    <sheetView showGridLines="0" tabSelected="1" zoomScale="70" zoomScaleNormal="70" zoomScalePageLayoutView="0" workbookViewId="0" topLeftCell="I26">
      <selection activeCell="N25" sqref="N2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42"/>
      <c r="B1" s="142"/>
      <c r="C1" s="142"/>
      <c r="D1" s="143" t="s">
        <v>19</v>
      </c>
      <c r="E1" s="143"/>
      <c r="F1" s="143"/>
      <c r="G1" s="143"/>
      <c r="H1" s="143"/>
      <c r="I1" s="143"/>
      <c r="J1" s="143"/>
      <c r="K1" s="143"/>
      <c r="L1" s="143"/>
      <c r="M1" s="143"/>
      <c r="N1" s="143"/>
      <c r="O1" s="143"/>
      <c r="P1" s="143"/>
      <c r="Q1" s="143"/>
      <c r="R1" s="143"/>
      <c r="S1" s="139" t="s">
        <v>42</v>
      </c>
      <c r="T1" s="139"/>
      <c r="U1" s="139"/>
      <c r="V1" s="139"/>
    </row>
    <row r="2" spans="1:22" ht="27.75" customHeight="1">
      <c r="A2" s="142"/>
      <c r="B2" s="142"/>
      <c r="C2" s="142"/>
      <c r="D2" s="143"/>
      <c r="E2" s="143"/>
      <c r="F2" s="143"/>
      <c r="G2" s="143"/>
      <c r="H2" s="143"/>
      <c r="I2" s="143"/>
      <c r="J2" s="143"/>
      <c r="K2" s="143"/>
      <c r="L2" s="143"/>
      <c r="M2" s="143"/>
      <c r="N2" s="143"/>
      <c r="O2" s="143"/>
      <c r="P2" s="143"/>
      <c r="Q2" s="143"/>
      <c r="R2" s="143"/>
      <c r="S2" s="140" t="s">
        <v>20</v>
      </c>
      <c r="T2" s="140"/>
      <c r="U2" s="140"/>
      <c r="V2" s="140"/>
    </row>
    <row r="3" spans="1:22" ht="19.5" customHeight="1">
      <c r="A3" s="142"/>
      <c r="B3" s="142"/>
      <c r="C3" s="142"/>
      <c r="D3" s="143" t="s">
        <v>21</v>
      </c>
      <c r="E3" s="143"/>
      <c r="F3" s="143"/>
      <c r="G3" s="143"/>
      <c r="H3" s="143"/>
      <c r="I3" s="143"/>
      <c r="J3" s="143"/>
      <c r="K3" s="143"/>
      <c r="L3" s="143"/>
      <c r="M3" s="143"/>
      <c r="N3" s="143"/>
      <c r="O3" s="143"/>
      <c r="P3" s="143"/>
      <c r="Q3" s="143"/>
      <c r="R3" s="143"/>
      <c r="S3" s="146" t="s">
        <v>22</v>
      </c>
      <c r="T3" s="147"/>
      <c r="U3" s="148"/>
      <c r="V3" s="28" t="s">
        <v>23</v>
      </c>
    </row>
    <row r="4" spans="1:22" ht="19.5" customHeight="1">
      <c r="A4" s="142"/>
      <c r="B4" s="142"/>
      <c r="C4" s="142"/>
      <c r="D4" s="143"/>
      <c r="E4" s="143"/>
      <c r="F4" s="143"/>
      <c r="G4" s="143"/>
      <c r="H4" s="143"/>
      <c r="I4" s="143"/>
      <c r="J4" s="143"/>
      <c r="K4" s="143"/>
      <c r="L4" s="143"/>
      <c r="M4" s="143"/>
      <c r="N4" s="143"/>
      <c r="O4" s="143"/>
      <c r="P4" s="143"/>
      <c r="Q4" s="143"/>
      <c r="R4" s="143"/>
      <c r="S4" s="146" t="s">
        <v>49</v>
      </c>
      <c r="T4" s="147"/>
      <c r="U4" s="148"/>
      <c r="V4" s="29">
        <v>42999</v>
      </c>
    </row>
    <row r="5" spans="1:22" ht="31.5" customHeight="1">
      <c r="A5" s="141" t="s">
        <v>50</v>
      </c>
      <c r="B5" s="141"/>
      <c r="C5" s="141"/>
      <c r="D5" s="141"/>
      <c r="E5" s="141"/>
      <c r="F5" s="141"/>
      <c r="G5" s="141"/>
      <c r="H5" s="141"/>
      <c r="I5" s="141"/>
      <c r="J5" s="141"/>
      <c r="K5" s="141"/>
      <c r="L5" s="141"/>
      <c r="M5" s="141"/>
      <c r="N5" s="141"/>
      <c r="O5" s="141"/>
      <c r="P5" s="141"/>
      <c r="Q5" s="141"/>
      <c r="R5" s="141"/>
      <c r="S5" s="141"/>
      <c r="T5" s="141"/>
      <c r="U5" s="141"/>
      <c r="V5" s="141"/>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0"/>
      <c r="B10" s="15"/>
      <c r="C10" s="15"/>
      <c r="D10" s="15"/>
      <c r="E10" s="15"/>
      <c r="F10" s="15"/>
      <c r="G10" s="14"/>
      <c r="H10" s="15"/>
      <c r="I10" s="15"/>
      <c r="J10" s="15"/>
      <c r="K10" s="15"/>
      <c r="L10" s="15"/>
      <c r="M10" s="5"/>
      <c r="N10" s="5"/>
      <c r="O10" s="5"/>
      <c r="P10" s="5"/>
      <c r="Q10" s="5"/>
      <c r="R10" s="4"/>
      <c r="S10" s="4"/>
      <c r="T10" s="4"/>
      <c r="U10" s="4"/>
    </row>
    <row r="11" spans="1:22" ht="36" customHeight="1" thickBot="1">
      <c r="A11" s="144" t="s">
        <v>8</v>
      </c>
      <c r="B11" s="145"/>
      <c r="C11" s="145"/>
      <c r="D11" s="135" t="s">
        <v>55</v>
      </c>
      <c r="E11" s="136"/>
      <c r="F11" s="136"/>
      <c r="G11" s="137"/>
      <c r="H11" s="62" t="s">
        <v>5</v>
      </c>
      <c r="I11" s="63" t="s">
        <v>6</v>
      </c>
      <c r="J11" s="25"/>
      <c r="K11" s="121" t="s">
        <v>24</v>
      </c>
      <c r="L11" s="122"/>
      <c r="M11" s="95" t="s">
        <v>43</v>
      </c>
      <c r="N11" s="95"/>
      <c r="O11" s="95"/>
      <c r="P11" s="95"/>
      <c r="Q11" s="149" t="s">
        <v>80</v>
      </c>
      <c r="R11" s="149"/>
      <c r="S11" s="27"/>
      <c r="T11" s="27"/>
      <c r="U11" s="27"/>
      <c r="V11" s="27"/>
    </row>
    <row r="12" spans="1:22" ht="27.75" customHeight="1">
      <c r="A12" s="129" t="s">
        <v>29</v>
      </c>
      <c r="B12" s="130"/>
      <c r="C12" s="130"/>
      <c r="D12" s="98" t="s">
        <v>56</v>
      </c>
      <c r="E12" s="99"/>
      <c r="F12" s="99"/>
      <c r="G12" s="100"/>
      <c r="H12" s="64" t="s">
        <v>7</v>
      </c>
      <c r="I12" s="65">
        <v>322618615</v>
      </c>
      <c r="J12" s="16"/>
      <c r="K12" s="123"/>
      <c r="L12" s="124"/>
      <c r="M12" s="70" t="s">
        <v>87</v>
      </c>
      <c r="N12" s="70" t="s">
        <v>1</v>
      </c>
      <c r="O12" s="70" t="s">
        <v>2</v>
      </c>
      <c r="P12" s="70" t="s">
        <v>3</v>
      </c>
      <c r="Q12" s="149"/>
      <c r="R12" s="149"/>
      <c r="S12" s="6"/>
      <c r="T12" s="6"/>
      <c r="U12" s="6"/>
      <c r="V12" s="6"/>
    </row>
    <row r="13" spans="1:22" ht="15.75" customHeight="1">
      <c r="A13" s="116"/>
      <c r="B13" s="117"/>
      <c r="C13" s="117"/>
      <c r="D13" s="101"/>
      <c r="E13" s="102"/>
      <c r="F13" s="102"/>
      <c r="G13" s="103"/>
      <c r="H13" s="66" t="s">
        <v>9</v>
      </c>
      <c r="I13" s="67">
        <v>85441443</v>
      </c>
      <c r="J13" s="16"/>
      <c r="K13" s="125"/>
      <c r="L13" s="126"/>
      <c r="M13" s="71"/>
      <c r="N13" s="71" t="s">
        <v>88</v>
      </c>
      <c r="O13" s="71"/>
      <c r="P13" s="72"/>
      <c r="Q13" s="149"/>
      <c r="R13" s="149"/>
      <c r="S13" s="6"/>
      <c r="T13" s="6"/>
      <c r="U13" s="6"/>
      <c r="V13" s="6"/>
    </row>
    <row r="14" spans="1:22" ht="15.75" customHeight="1">
      <c r="A14" s="116"/>
      <c r="B14" s="117"/>
      <c r="C14" s="117"/>
      <c r="D14" s="104"/>
      <c r="E14" s="105"/>
      <c r="F14" s="105"/>
      <c r="G14" s="106"/>
      <c r="H14" s="66" t="s">
        <v>11</v>
      </c>
      <c r="I14" s="67" t="s">
        <v>10</v>
      </c>
      <c r="J14" s="18"/>
      <c r="K14" s="17"/>
      <c r="L14" s="19"/>
      <c r="M14" s="138"/>
      <c r="N14" s="138"/>
      <c r="O14" s="138"/>
      <c r="P14" s="138"/>
      <c r="Q14" s="138"/>
      <c r="R14" s="138"/>
      <c r="S14" s="138"/>
      <c r="T14" s="138"/>
      <c r="U14" s="138"/>
      <c r="V14" s="138"/>
    </row>
    <row r="15" spans="1:22" ht="37.5" customHeight="1">
      <c r="A15" s="116" t="s">
        <v>47</v>
      </c>
      <c r="B15" s="117"/>
      <c r="C15" s="117"/>
      <c r="D15" s="118" t="s">
        <v>57</v>
      </c>
      <c r="E15" s="119"/>
      <c r="F15" s="119"/>
      <c r="G15" s="120"/>
      <c r="H15" s="66" t="s">
        <v>12</v>
      </c>
      <c r="I15" s="67"/>
      <c r="J15" s="18"/>
      <c r="K15" s="17"/>
      <c r="L15" s="19"/>
      <c r="M15" s="6"/>
      <c r="N15" s="6"/>
      <c r="O15" s="6"/>
      <c r="P15" s="6"/>
      <c r="Q15" s="6"/>
      <c r="R15" s="6"/>
      <c r="S15" s="6"/>
      <c r="T15" s="6"/>
      <c r="U15" s="6"/>
      <c r="V15" s="6"/>
    </row>
    <row r="16" spans="1:22" ht="15.75" customHeight="1">
      <c r="A16" s="116" t="s">
        <v>0</v>
      </c>
      <c r="B16" s="117"/>
      <c r="C16" s="117"/>
      <c r="D16" s="107" t="s">
        <v>58</v>
      </c>
      <c r="E16" s="108"/>
      <c r="F16" s="108"/>
      <c r="G16" s="109"/>
      <c r="H16" s="66" t="s">
        <v>13</v>
      </c>
      <c r="I16" s="67" t="s">
        <v>10</v>
      </c>
      <c r="J16" s="18"/>
      <c r="K16" s="17"/>
      <c r="L16" s="19"/>
      <c r="M16" s="6"/>
      <c r="N16" s="6"/>
      <c r="O16" s="6"/>
      <c r="P16" s="6"/>
      <c r="Q16" s="6"/>
      <c r="R16" s="6"/>
      <c r="S16" s="6"/>
      <c r="T16" s="6"/>
      <c r="U16" s="6"/>
      <c r="V16" s="6"/>
    </row>
    <row r="17" spans="1:22" ht="15.75" customHeight="1">
      <c r="A17" s="116"/>
      <c r="B17" s="117"/>
      <c r="C17" s="117"/>
      <c r="D17" s="101"/>
      <c r="E17" s="102"/>
      <c r="F17" s="102"/>
      <c r="G17" s="103"/>
      <c r="H17" s="66" t="s">
        <v>31</v>
      </c>
      <c r="I17" s="67" t="s">
        <v>10</v>
      </c>
      <c r="J17" s="18"/>
      <c r="K17" s="17"/>
      <c r="L17" s="19"/>
      <c r="M17" s="6"/>
      <c r="N17" s="6"/>
      <c r="O17" s="6"/>
      <c r="P17" s="6"/>
      <c r="Q17" s="6"/>
      <c r="R17" s="6"/>
      <c r="S17" s="6"/>
      <c r="T17" s="6"/>
      <c r="U17" s="6"/>
      <c r="V17" s="6"/>
    </row>
    <row r="18" spans="1:22" ht="15.75" customHeight="1">
      <c r="A18" s="116"/>
      <c r="B18" s="117"/>
      <c r="C18" s="117"/>
      <c r="D18" s="104"/>
      <c r="E18" s="105"/>
      <c r="F18" s="105"/>
      <c r="G18" s="106"/>
      <c r="H18" s="66" t="s">
        <v>32</v>
      </c>
      <c r="I18" s="67" t="s">
        <v>10</v>
      </c>
      <c r="J18" s="18"/>
      <c r="K18" s="17"/>
      <c r="L18" s="19"/>
      <c r="M18" s="6"/>
      <c r="N18" s="6"/>
      <c r="O18" s="6"/>
      <c r="P18" s="6"/>
      <c r="Q18" s="6"/>
      <c r="R18" s="6"/>
      <c r="S18" s="6"/>
      <c r="T18" s="6"/>
      <c r="U18" s="6"/>
      <c r="V18" s="6"/>
    </row>
    <row r="19" spans="1:22" ht="15.75" customHeight="1">
      <c r="A19" s="116" t="s">
        <v>30</v>
      </c>
      <c r="B19" s="117"/>
      <c r="C19" s="117"/>
      <c r="D19" s="110" t="s">
        <v>59</v>
      </c>
      <c r="E19" s="111"/>
      <c r="F19" s="111"/>
      <c r="G19" s="112"/>
      <c r="H19" s="66" t="s">
        <v>33</v>
      </c>
      <c r="I19" s="67" t="s">
        <v>10</v>
      </c>
      <c r="J19" s="18"/>
      <c r="K19" s="17"/>
      <c r="L19" s="19"/>
      <c r="M19" s="6"/>
      <c r="N19" s="6"/>
      <c r="O19" s="6"/>
      <c r="P19" s="6"/>
      <c r="Q19" s="6"/>
      <c r="R19" s="6"/>
      <c r="S19" s="6"/>
      <c r="T19" s="6"/>
      <c r="U19" s="6"/>
      <c r="V19" s="6"/>
    </row>
    <row r="20" spans="1:22" ht="15.75" customHeight="1">
      <c r="A20" s="116"/>
      <c r="B20" s="117"/>
      <c r="C20" s="117"/>
      <c r="D20" s="113"/>
      <c r="E20" s="114"/>
      <c r="F20" s="114"/>
      <c r="G20" s="115"/>
      <c r="H20" s="66" t="s">
        <v>34</v>
      </c>
      <c r="I20" s="67" t="s">
        <v>10</v>
      </c>
      <c r="J20" s="18"/>
      <c r="K20" s="17"/>
      <c r="L20" s="19"/>
      <c r="M20" s="6"/>
      <c r="N20" s="6"/>
      <c r="O20" s="6"/>
      <c r="P20" s="6"/>
      <c r="Q20" s="6"/>
      <c r="R20" s="6"/>
      <c r="S20" s="6"/>
      <c r="T20" s="6"/>
      <c r="U20" s="6"/>
      <c r="V20" s="6"/>
    </row>
    <row r="21" spans="1:22" ht="15.75" customHeight="1">
      <c r="A21" s="127"/>
      <c r="B21" s="128"/>
      <c r="C21" s="128"/>
      <c r="D21" s="113"/>
      <c r="E21" s="114"/>
      <c r="F21" s="114"/>
      <c r="G21" s="115"/>
      <c r="H21" s="68" t="s">
        <v>86</v>
      </c>
      <c r="I21" s="69">
        <f>SUM(I12:I20)</f>
        <v>408060058</v>
      </c>
      <c r="J21" s="18"/>
      <c r="K21" s="17"/>
      <c r="L21" s="19"/>
      <c r="M21" s="6"/>
      <c r="N21" s="6"/>
      <c r="O21" s="6"/>
      <c r="P21" s="6"/>
      <c r="Q21" s="6"/>
      <c r="R21" s="6"/>
      <c r="S21" s="6"/>
      <c r="T21" s="6"/>
      <c r="U21" s="6"/>
      <c r="V21" s="6"/>
    </row>
    <row r="22" spans="1:23" ht="30.75" customHeight="1">
      <c r="A22" s="95">
        <v>0</v>
      </c>
      <c r="B22" s="83" t="s">
        <v>40</v>
      </c>
      <c r="C22" s="83"/>
      <c r="D22" s="83"/>
      <c r="E22" s="83"/>
      <c r="F22" s="83"/>
      <c r="G22" s="94" t="s">
        <v>41</v>
      </c>
      <c r="H22" s="95" t="s">
        <v>81</v>
      </c>
      <c r="I22" s="95"/>
      <c r="J22" s="151" t="s">
        <v>82</v>
      </c>
      <c r="K22" s="83" t="s">
        <v>39</v>
      </c>
      <c r="L22" s="83"/>
      <c r="M22" s="96" t="s">
        <v>83</v>
      </c>
      <c r="N22" s="96"/>
      <c r="O22" s="96" t="s">
        <v>84</v>
      </c>
      <c r="P22" s="96"/>
      <c r="Q22" s="83" t="s">
        <v>26</v>
      </c>
      <c r="R22" s="155" t="s">
        <v>27</v>
      </c>
      <c r="S22" s="91" t="s">
        <v>28</v>
      </c>
      <c r="T22" s="155" t="s">
        <v>45</v>
      </c>
      <c r="U22" s="91" t="s">
        <v>46</v>
      </c>
      <c r="V22" s="82" t="s">
        <v>37</v>
      </c>
      <c r="W22" s="89" t="s">
        <v>48</v>
      </c>
    </row>
    <row r="23" spans="1:23" ht="12.75" customHeight="1">
      <c r="A23" s="95"/>
      <c r="B23" s="83"/>
      <c r="C23" s="83"/>
      <c r="D23" s="83"/>
      <c r="E23" s="83"/>
      <c r="F23" s="83"/>
      <c r="G23" s="94"/>
      <c r="H23" s="95"/>
      <c r="I23" s="95"/>
      <c r="J23" s="151"/>
      <c r="K23" s="83"/>
      <c r="L23" s="83"/>
      <c r="M23" s="97" t="s">
        <v>25</v>
      </c>
      <c r="N23" s="91" t="s">
        <v>18</v>
      </c>
      <c r="O23" s="97" t="s">
        <v>25</v>
      </c>
      <c r="P23" s="91" t="s">
        <v>18</v>
      </c>
      <c r="Q23" s="83"/>
      <c r="R23" s="155"/>
      <c r="S23" s="91"/>
      <c r="T23" s="155"/>
      <c r="U23" s="91"/>
      <c r="V23" s="82"/>
      <c r="W23" s="90"/>
    </row>
    <row r="24" spans="1:23" ht="30.75" customHeight="1">
      <c r="A24" s="95"/>
      <c r="B24" s="83"/>
      <c r="C24" s="83"/>
      <c r="D24" s="83"/>
      <c r="E24" s="83"/>
      <c r="F24" s="83"/>
      <c r="G24" s="94"/>
      <c r="H24" s="95"/>
      <c r="I24" s="95"/>
      <c r="J24" s="151"/>
      <c r="K24" s="83"/>
      <c r="L24" s="83"/>
      <c r="M24" s="97"/>
      <c r="N24" s="91"/>
      <c r="O24" s="97"/>
      <c r="P24" s="91"/>
      <c r="Q24" s="83"/>
      <c r="R24" s="155"/>
      <c r="S24" s="91"/>
      <c r="T24" s="155"/>
      <c r="U24" s="91"/>
      <c r="V24" s="82"/>
      <c r="W24" s="90"/>
    </row>
    <row r="25" spans="1:23" ht="120" customHeight="1">
      <c r="A25" s="43">
        <v>1</v>
      </c>
      <c r="B25" s="77" t="s">
        <v>70</v>
      </c>
      <c r="C25" s="78"/>
      <c r="D25" s="78"/>
      <c r="E25" s="78"/>
      <c r="F25" s="79"/>
      <c r="G25" s="55" t="s">
        <v>60</v>
      </c>
      <c r="H25" s="77" t="s">
        <v>65</v>
      </c>
      <c r="I25" s="79"/>
      <c r="J25" s="44">
        <v>1</v>
      </c>
      <c r="K25" s="80" t="s">
        <v>75</v>
      </c>
      <c r="L25" s="81"/>
      <c r="M25" s="48" t="s">
        <v>85</v>
      </c>
      <c r="N25" s="58">
        <f>+M25/J25</f>
        <v>0</v>
      </c>
      <c r="O25" s="46" t="str">
        <f>M25</f>
        <v>0</v>
      </c>
      <c r="P25" s="36">
        <f>+O25/J25</f>
        <v>0</v>
      </c>
      <c r="Q25" s="53">
        <v>45096912</v>
      </c>
      <c r="R25" s="50">
        <v>38613840</v>
      </c>
      <c r="S25" s="36">
        <f aca="true" t="shared" si="0" ref="S25:S30">R25/Q25</f>
        <v>0.8562413320007366</v>
      </c>
      <c r="T25" s="50">
        <v>6628709</v>
      </c>
      <c r="U25" s="59">
        <f aca="true" t="shared" si="1" ref="U25:U30">T25/Q25</f>
        <v>0.14698809089189965</v>
      </c>
      <c r="V25" s="54" t="s">
        <v>98</v>
      </c>
      <c r="W25" s="47" t="s">
        <v>97</v>
      </c>
    </row>
    <row r="26" spans="1:23" ht="120" customHeight="1">
      <c r="A26" s="43">
        <v>2</v>
      </c>
      <c r="B26" s="77" t="s">
        <v>71</v>
      </c>
      <c r="C26" s="78"/>
      <c r="D26" s="78"/>
      <c r="E26" s="78"/>
      <c r="F26" s="79"/>
      <c r="G26" s="55" t="s">
        <v>61</v>
      </c>
      <c r="H26" s="77" t="s">
        <v>66</v>
      </c>
      <c r="I26" s="79"/>
      <c r="J26" s="45">
        <v>1</v>
      </c>
      <c r="K26" s="80" t="s">
        <v>76</v>
      </c>
      <c r="L26" s="81"/>
      <c r="M26" s="49">
        <v>0.1</v>
      </c>
      <c r="N26" s="58">
        <f>+M26/J26</f>
        <v>0.1</v>
      </c>
      <c r="O26" s="37">
        <f>M26</f>
        <v>0.1</v>
      </c>
      <c r="P26" s="36">
        <f>+O26/J26</f>
        <v>0.1</v>
      </c>
      <c r="Q26" s="53">
        <v>45096912</v>
      </c>
      <c r="R26" s="50">
        <v>19306920</v>
      </c>
      <c r="S26" s="36">
        <f t="shared" si="0"/>
        <v>0.4281206660003683</v>
      </c>
      <c r="T26" s="50">
        <v>7079204</v>
      </c>
      <c r="U26" s="59">
        <f t="shared" si="1"/>
        <v>0.15697757753346836</v>
      </c>
      <c r="V26" s="54" t="s">
        <v>92</v>
      </c>
      <c r="W26" s="47" t="s">
        <v>94</v>
      </c>
    </row>
    <row r="27" spans="1:23" ht="120" customHeight="1">
      <c r="A27" s="43">
        <v>3</v>
      </c>
      <c r="B27" s="77" t="s">
        <v>72</v>
      </c>
      <c r="C27" s="78"/>
      <c r="D27" s="78"/>
      <c r="E27" s="78"/>
      <c r="F27" s="79"/>
      <c r="G27" s="55" t="s">
        <v>62</v>
      </c>
      <c r="H27" s="77" t="s">
        <v>67</v>
      </c>
      <c r="I27" s="79"/>
      <c r="J27" s="44">
        <v>1</v>
      </c>
      <c r="K27" s="80" t="s">
        <v>77</v>
      </c>
      <c r="L27" s="81"/>
      <c r="M27" s="158" t="s">
        <v>100</v>
      </c>
      <c r="N27" s="58">
        <f>+M27/J27</f>
        <v>0.6</v>
      </c>
      <c r="O27" s="46" t="str">
        <f>M27</f>
        <v>0.6</v>
      </c>
      <c r="P27" s="36">
        <f>+O27/J27</f>
        <v>0.6</v>
      </c>
      <c r="Q27" s="53">
        <v>45096912</v>
      </c>
      <c r="R27" s="50">
        <v>19306920</v>
      </c>
      <c r="S27" s="36">
        <f t="shared" si="0"/>
        <v>0.4281206660003683</v>
      </c>
      <c r="T27" s="50">
        <v>7079204</v>
      </c>
      <c r="U27" s="59">
        <f t="shared" si="1"/>
        <v>0.15697757753346836</v>
      </c>
      <c r="V27" s="54" t="s">
        <v>95</v>
      </c>
      <c r="W27" s="47" t="s">
        <v>93</v>
      </c>
    </row>
    <row r="28" spans="1:23" ht="120" customHeight="1">
      <c r="A28" s="43">
        <v>4</v>
      </c>
      <c r="B28" s="77" t="s">
        <v>73</v>
      </c>
      <c r="C28" s="78"/>
      <c r="D28" s="78"/>
      <c r="E28" s="78"/>
      <c r="F28" s="79"/>
      <c r="G28" s="55" t="s">
        <v>63</v>
      </c>
      <c r="H28" s="77" t="s">
        <v>68</v>
      </c>
      <c r="I28" s="79"/>
      <c r="J28" s="44">
        <v>1</v>
      </c>
      <c r="K28" s="80" t="s">
        <v>78</v>
      </c>
      <c r="L28" s="81"/>
      <c r="M28" s="48" t="s">
        <v>89</v>
      </c>
      <c r="N28" s="58">
        <f>+M28/J28</f>
        <v>0.6</v>
      </c>
      <c r="O28" s="46" t="str">
        <f>M28</f>
        <v>0,6</v>
      </c>
      <c r="P28" s="36">
        <f>+O28/J28</f>
        <v>0.6</v>
      </c>
      <c r="Q28" s="53">
        <f>91133343+85441443</f>
        <v>176574786</v>
      </c>
      <c r="R28" s="50">
        <v>124496000</v>
      </c>
      <c r="S28" s="36">
        <f t="shared" si="0"/>
        <v>0.7050610272295615</v>
      </c>
      <c r="T28" s="52">
        <v>6628709</v>
      </c>
      <c r="U28" s="59">
        <f t="shared" si="1"/>
        <v>0.03754051838409137</v>
      </c>
      <c r="V28" s="54" t="s">
        <v>96</v>
      </c>
      <c r="W28" s="47" t="s">
        <v>99</v>
      </c>
    </row>
    <row r="29" spans="1:23" ht="120" customHeight="1">
      <c r="A29" s="43">
        <v>5</v>
      </c>
      <c r="B29" s="77" t="s">
        <v>74</v>
      </c>
      <c r="C29" s="78"/>
      <c r="D29" s="78"/>
      <c r="E29" s="78"/>
      <c r="F29" s="79"/>
      <c r="G29" s="56" t="s">
        <v>64</v>
      </c>
      <c r="H29" s="92" t="s">
        <v>69</v>
      </c>
      <c r="I29" s="93"/>
      <c r="J29" s="57">
        <v>1</v>
      </c>
      <c r="K29" s="152" t="s">
        <v>79</v>
      </c>
      <c r="L29" s="153"/>
      <c r="M29" s="159">
        <v>0.6</v>
      </c>
      <c r="N29" s="58">
        <f>+M29/J29</f>
        <v>0.6</v>
      </c>
      <c r="O29" s="46">
        <f>M29</f>
        <v>0.6</v>
      </c>
      <c r="P29" s="36">
        <f>+O29/J29</f>
        <v>0.6</v>
      </c>
      <c r="Q29" s="53">
        <v>96194536</v>
      </c>
      <c r="R29" s="157">
        <v>60145222</v>
      </c>
      <c r="S29" s="36">
        <f t="shared" si="0"/>
        <v>0.6252457208172406</v>
      </c>
      <c r="T29" s="52">
        <v>11554032</v>
      </c>
      <c r="U29" s="59">
        <f t="shared" si="1"/>
        <v>0.12011110485526953</v>
      </c>
      <c r="V29" s="54" t="s">
        <v>90</v>
      </c>
      <c r="W29" s="47" t="s">
        <v>91</v>
      </c>
    </row>
    <row r="30" spans="2:21" s="20" customFormat="1" ht="30.75" customHeight="1">
      <c r="B30" s="84"/>
      <c r="C30" s="84"/>
      <c r="D30" s="32"/>
      <c r="E30" s="30"/>
      <c r="F30" s="33"/>
      <c r="G30" s="134"/>
      <c r="H30" s="134"/>
      <c r="K30" s="38"/>
      <c r="L30" s="38"/>
      <c r="M30" s="39" t="s">
        <v>4</v>
      </c>
      <c r="N30" s="40">
        <f>AVERAGE(N25:N29)</f>
        <v>0.38</v>
      </c>
      <c r="O30" s="61"/>
      <c r="P30" s="41">
        <f>AVERAGE(P25:P29)</f>
        <v>0.38</v>
      </c>
      <c r="Q30" s="51">
        <f>SUM(Q25:Q29)</f>
        <v>408060058</v>
      </c>
      <c r="R30" s="76">
        <f>SUM(R25:R29)</f>
        <v>261868902</v>
      </c>
      <c r="S30" s="42">
        <f t="shared" si="0"/>
        <v>0.6417410792016307</v>
      </c>
      <c r="T30" s="76">
        <f>SUM(T25:T29)</f>
        <v>38969858</v>
      </c>
      <c r="U30" s="60">
        <f t="shared" si="1"/>
        <v>0.095500300105334</v>
      </c>
    </row>
    <row r="31" spans="2:20" s="20" customFormat="1" ht="30.75" customHeight="1">
      <c r="B31" s="150" t="s">
        <v>36</v>
      </c>
      <c r="C31" s="150"/>
      <c r="D31" s="31">
        <v>1</v>
      </c>
      <c r="F31" s="21" t="s">
        <v>35</v>
      </c>
      <c r="G31" s="87">
        <v>43598</v>
      </c>
      <c r="H31" s="88"/>
      <c r="M31" s="26"/>
      <c r="N31" s="34"/>
      <c r="O31" s="22"/>
      <c r="P31" s="22"/>
      <c r="Q31" s="35"/>
      <c r="R31" s="73"/>
      <c r="S31" s="23"/>
      <c r="T31" s="74"/>
    </row>
    <row r="32" spans="18:20" ht="12.75">
      <c r="R32" s="9"/>
      <c r="S32" s="9"/>
      <c r="T32" s="75"/>
    </row>
    <row r="33" spans="18:19" ht="12.75">
      <c r="R33" s="9"/>
      <c r="S33" s="9"/>
    </row>
    <row r="34" spans="1:22" s="11" customFormat="1" ht="21.75" customHeight="1">
      <c r="A34" s="1"/>
      <c r="B34" s="10"/>
      <c r="C34" s="131" t="s">
        <v>38</v>
      </c>
      <c r="D34" s="131"/>
      <c r="E34" s="131"/>
      <c r="F34" s="131"/>
      <c r="G34" s="131"/>
      <c r="H34" s="131"/>
      <c r="I34" s="131"/>
      <c r="J34" s="131"/>
      <c r="K34" s="131"/>
      <c r="L34" s="131"/>
      <c r="M34" s="132" t="s">
        <v>44</v>
      </c>
      <c r="N34" s="132"/>
      <c r="O34" s="132"/>
      <c r="P34" s="132"/>
      <c r="Q34" s="132"/>
      <c r="R34" s="132"/>
      <c r="S34" s="132"/>
      <c r="T34" s="132"/>
      <c r="U34" s="132"/>
      <c r="V34" s="133"/>
    </row>
    <row r="35" spans="1:22" s="11" customFormat="1" ht="29.25" customHeight="1">
      <c r="A35" s="85" t="s">
        <v>15</v>
      </c>
      <c r="B35" s="86"/>
      <c r="C35" s="131" t="s">
        <v>53</v>
      </c>
      <c r="D35" s="131"/>
      <c r="E35" s="131"/>
      <c r="F35" s="131"/>
      <c r="G35" s="131"/>
      <c r="H35" s="131"/>
      <c r="I35" s="131"/>
      <c r="J35" s="131"/>
      <c r="K35" s="131"/>
      <c r="L35" s="131"/>
      <c r="M35" s="132" t="s">
        <v>51</v>
      </c>
      <c r="N35" s="132"/>
      <c r="O35" s="132"/>
      <c r="P35" s="132"/>
      <c r="Q35" s="132"/>
      <c r="R35" s="132"/>
      <c r="S35" s="132"/>
      <c r="T35" s="132"/>
      <c r="U35" s="132"/>
      <c r="V35" s="133"/>
    </row>
    <row r="36" spans="1:22" ht="29.25" customHeight="1">
      <c r="A36" s="85" t="s">
        <v>14</v>
      </c>
      <c r="B36" s="86"/>
      <c r="C36" s="131"/>
      <c r="D36" s="131"/>
      <c r="E36" s="131"/>
      <c r="F36" s="131"/>
      <c r="G36" s="131"/>
      <c r="H36" s="131"/>
      <c r="I36" s="131"/>
      <c r="J36" s="131"/>
      <c r="K36" s="131"/>
      <c r="L36" s="131"/>
      <c r="M36" s="132"/>
      <c r="N36" s="132"/>
      <c r="O36" s="132"/>
      <c r="P36" s="132"/>
      <c r="Q36" s="132"/>
      <c r="R36" s="132"/>
      <c r="S36" s="132"/>
      <c r="T36" s="132"/>
      <c r="U36" s="132"/>
      <c r="V36" s="133"/>
    </row>
    <row r="37" spans="1:22" ht="29.25" customHeight="1">
      <c r="A37" s="85" t="s">
        <v>16</v>
      </c>
      <c r="B37" s="86"/>
      <c r="C37" s="131" t="s">
        <v>54</v>
      </c>
      <c r="D37" s="131"/>
      <c r="E37" s="131"/>
      <c r="F37" s="131"/>
      <c r="G37" s="131"/>
      <c r="H37" s="131"/>
      <c r="I37" s="131"/>
      <c r="J37" s="131"/>
      <c r="K37" s="131"/>
      <c r="L37" s="131"/>
      <c r="M37" s="132" t="s">
        <v>52</v>
      </c>
      <c r="N37" s="132"/>
      <c r="O37" s="132"/>
      <c r="P37" s="132"/>
      <c r="Q37" s="132"/>
      <c r="R37" s="132"/>
      <c r="S37" s="132"/>
      <c r="T37" s="132"/>
      <c r="U37" s="132"/>
      <c r="V37" s="133"/>
    </row>
    <row r="38" spans="1:22" ht="29.25" customHeight="1">
      <c r="A38" s="85" t="s">
        <v>17</v>
      </c>
      <c r="B38" s="86"/>
      <c r="C38" s="156">
        <v>43654</v>
      </c>
      <c r="D38" s="131"/>
      <c r="E38" s="131"/>
      <c r="F38" s="131"/>
      <c r="G38" s="131"/>
      <c r="H38" s="131"/>
      <c r="I38" s="131"/>
      <c r="J38" s="131"/>
      <c r="K38" s="131"/>
      <c r="L38" s="131"/>
      <c r="M38" s="154">
        <f>+C38</f>
        <v>43654</v>
      </c>
      <c r="N38" s="132"/>
      <c r="O38" s="132"/>
      <c r="P38" s="132"/>
      <c r="Q38" s="132"/>
      <c r="R38" s="132"/>
      <c r="S38" s="132"/>
      <c r="T38" s="132"/>
      <c r="U38" s="132"/>
      <c r="V38" s="133"/>
    </row>
    <row r="51" ht="12.75">
      <c r="K51" s="24"/>
    </row>
  </sheetData>
  <sheetProtection password="CCD1" sheet="1"/>
  <mergeCells count="74">
    <mergeCell ref="M38:V38"/>
    <mergeCell ref="S22:S24"/>
    <mergeCell ref="M37:V37"/>
    <mergeCell ref="R22:R24"/>
    <mergeCell ref="M36:V36"/>
    <mergeCell ref="C38:L38"/>
    <mergeCell ref="C34:L34"/>
    <mergeCell ref="T22:T24"/>
    <mergeCell ref="P23:P24"/>
    <mergeCell ref="M22:N22"/>
    <mergeCell ref="A38:B38"/>
    <mergeCell ref="A37:B37"/>
    <mergeCell ref="A22:A24"/>
    <mergeCell ref="C35:L35"/>
    <mergeCell ref="C37:L37"/>
    <mergeCell ref="B31:C31"/>
    <mergeCell ref="B22:F24"/>
    <mergeCell ref="J22:J24"/>
    <mergeCell ref="A36:B36"/>
    <mergeCell ref="K29:L29"/>
    <mergeCell ref="S1:V1"/>
    <mergeCell ref="S2:V2"/>
    <mergeCell ref="A5:V5"/>
    <mergeCell ref="A1:C4"/>
    <mergeCell ref="D1:R2"/>
    <mergeCell ref="A11:C11"/>
    <mergeCell ref="S3:U3"/>
    <mergeCell ref="Q11:R13"/>
    <mergeCell ref="S4:U4"/>
    <mergeCell ref="D3:R4"/>
    <mergeCell ref="M11:P11"/>
    <mergeCell ref="A12:C14"/>
    <mergeCell ref="C36:L36"/>
    <mergeCell ref="M34:V34"/>
    <mergeCell ref="N23:N24"/>
    <mergeCell ref="M35:V35"/>
    <mergeCell ref="G30:H30"/>
    <mergeCell ref="D11:G11"/>
    <mergeCell ref="M14:V14"/>
    <mergeCell ref="A16:C18"/>
    <mergeCell ref="D12:G14"/>
    <mergeCell ref="D16:G18"/>
    <mergeCell ref="D19:G21"/>
    <mergeCell ref="A15:C15"/>
    <mergeCell ref="D15:G15"/>
    <mergeCell ref="K11:L13"/>
    <mergeCell ref="A19:C21"/>
    <mergeCell ref="W22:W24"/>
    <mergeCell ref="U22:U24"/>
    <mergeCell ref="H29:I29"/>
    <mergeCell ref="G22:G24"/>
    <mergeCell ref="H22:I24"/>
    <mergeCell ref="O22:P22"/>
    <mergeCell ref="H25:I25"/>
    <mergeCell ref="K25:L25"/>
    <mergeCell ref="M23:M24"/>
    <mergeCell ref="O23:O24"/>
    <mergeCell ref="V22:V24"/>
    <mergeCell ref="Q22:Q24"/>
    <mergeCell ref="B30:C30"/>
    <mergeCell ref="A35:B35"/>
    <mergeCell ref="K22:L24"/>
    <mergeCell ref="B29:F29"/>
    <mergeCell ref="G31:H31"/>
    <mergeCell ref="B25:F25"/>
    <mergeCell ref="B26:F26"/>
    <mergeCell ref="B27:F27"/>
    <mergeCell ref="B28:F28"/>
    <mergeCell ref="H26:I26"/>
    <mergeCell ref="H27:I27"/>
    <mergeCell ref="H28:I28"/>
    <mergeCell ref="K26:L26"/>
    <mergeCell ref="K27:L27"/>
    <mergeCell ref="K28:L28"/>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2019-07-15T15:11:58Z</dcterms:modified>
  <cp:category/>
  <cp:version/>
  <cp:contentType/>
  <cp:contentStatus/>
</cp:coreProperties>
</file>