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<sst xmlns="http://schemas.openxmlformats.org/spreadsheetml/2006/main" count="100" uniqueCount="84">
  <si>
    <t>PROYECTO:</t>
  </si>
  <si>
    <t>MARZO</t>
  </si>
  <si>
    <t>JUNIO</t>
  </si>
  <si>
    <t>SEPTIEMBRE</t>
  </si>
  <si>
    <t>DICIEMBRE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</si>
  <si>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</si>
  <si>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</si>
  <si>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</si>
  <si>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</si>
  <si>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</si>
  <si>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</si>
  <si>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</si>
  <si>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</si>
  <si>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</si>
  <si>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</si>
  <si>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</si>
  <si>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</si>
  <si>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</si>
  <si>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</si>
  <si>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</si>
  <si>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</si>
  <si>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</si>
  <si>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</si>
  <si>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</si>
  <si>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</si>
  <si>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</si>
  <si>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</si>
  <si>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</si>
  <si>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</si>
  <si>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</si>
  <si>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</si>
  <si>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</si>
  <si>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</si>
  <si>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</si>
  <si>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</si>
  <si>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</si>
  <si>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</si>
  <si>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</si>
  <si>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</si>
  <si>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</si>
  <si>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</si>
  <si>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</si>
  <si>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</si>
  <si>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</si>
  <si>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</si>
  <si>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</si>
  <si>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</si>
  <si>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</si>
  <si>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</si>
  <si>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</si>
  <si>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Versión 1</t>
  </si>
  <si>
    <t>x</t>
  </si>
  <si>
    <t>AÑO:__2020_________</t>
  </si>
  <si>
    <t>METAS AÑO 2020 POA</t>
  </si>
  <si>
    <t>METAS AÑO 2020P.A.</t>
  </si>
  <si>
    <t>AVANCE METAS POA 2020</t>
  </si>
  <si>
    <t>AVANCE METAS PA 2020</t>
  </si>
  <si>
    <t>04/13/2020</t>
  </si>
  <si>
    <t>LUIS HAIR DUEÑAS</t>
  </si>
  <si>
    <t>Responsable proceso Evaluación Misional</t>
  </si>
  <si>
    <t>Conservación, Restauración y Manejo de Ecosistemas y Biodiversidad</t>
  </si>
  <si>
    <t>NATALIA VASQUEZ</t>
  </si>
  <si>
    <t>Subdirectora de Ecosistemas y Gestión Ambiental</t>
  </si>
  <si>
    <t>PROCESOS PRODUCTIVOS COMPETITIVOS Y SOSTENIBLES, PREVENCIÓN Y CONTROL DE LA CONTAMINACIÓN Y EL DETERIORO AMBIENTAL</t>
  </si>
  <si>
    <t>Saneamiento Ambiental</t>
  </si>
  <si>
    <t>Atención a la Gestión Integral de Residuos Sólidos y Peligrosos</t>
  </si>
  <si>
    <t>Gestión integral de residuos peligrosos</t>
  </si>
  <si>
    <t>Programas implementados en prevención y minimización en la generación de Respel</t>
  </si>
  <si>
    <t>Registros de RESPEL, RUA y PCB realizados y validados</t>
  </si>
  <si>
    <t>Iniciativas desarrolladas para el aprovechamiento y valoración de RESPEL</t>
  </si>
  <si>
    <t>(Numero de programas implementados/Numero de programas definidos a implementar)*100</t>
  </si>
  <si>
    <t>(Numero de registros realizados y validados/ Numero de solicitudes recibidas)*100</t>
  </si>
  <si>
    <t xml:space="preserve">(Numero de iniciativas desarrolladas/Numero de iniciativas programadas a desarrollar)*100 </t>
  </si>
  <si>
    <t>Prevenir y minimizar la generación de Residuos Sólidos peligrosos Respel</t>
  </si>
  <si>
    <t xml:space="preserve">Reporte de la información en el SIAC </t>
  </si>
  <si>
    <t>Promover el aprovechamiento y valorización de Residuos Sólidos Peligrosos Respel</t>
  </si>
  <si>
    <t>0</t>
  </si>
  <si>
    <t>N.A</t>
  </si>
  <si>
    <t>Elaboración del plan de trabajo vigencia 2020.</t>
  </si>
  <si>
    <t>Acta FGP-23,  registro asistencia FCA-05, carpeta 160-2504</t>
  </si>
  <si>
    <t>Atención de solicitudes de inscripción al registro de generadores de residuos peligrosos (22 establecimientos), transmisión de información de 4 establecimientos al ideam.
Atención de solicitudes de inscripción al registro RUA Manufacturero (1 establecimiento), revisión de información de 53 establecimientos y requerimiento de ajuste a 17.
Desarrollo de cuatro talleres en las provicincias Centro, Tundama y Sugamuxi, y en el municipio de Boavita, acerca del diligenciamiento del registro respel.</t>
  </si>
  <si>
    <t>Carpetas 160-3814, 160-3818 y aplicativo web.
Registros de asistencia FCA-05, carpeta 160-2504.</t>
  </si>
  <si>
    <t>Adelanto de la contratación de un profesional para apoyar la actividad de vigilancia y control a la gestión integral de residuos peligrosos.
Elaboración y envío de circulares 03 y 05, solicitando informe de seguimiento a la implementación del PGIRESPEL Y PGIRASA, respectivamente.</t>
  </si>
  <si>
    <t xml:space="preserve">Carpetas 160-3814 y aplicativo Almera
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</si>
</sst>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\ &quot;de&quot;\ mmmm\ &quot;de&quot;\ yyyy"/>
    <numFmt numFmtId="190" formatCode="[$-240A]h:mm:ss\ AM/PM"/>
    <numFmt numFmtId="191" formatCode="0.0"/>
    <numFmt numFmtId="192" formatCode="0.000"/>
    <numFmt numFmtId="193" formatCode="&quot;$&quot;\ #,##0"/>
    <numFmt numFmtId="194" formatCode="0.0000"/>
    <numFmt numFmtId="195" formatCode="_(&quot;$&quot;\ * #,##0.0_);_(&quot;$&quot;\ * \(#,##0.0\);_(&quot;$&quot;\ * &quot;-&quot;??_);_(@_)"/>
    <numFmt numFmtId="196" formatCode="_(&quot;$&quot;\ * #,##0_);_(&quot;$&quot;\ * \(#,##0\);_(&quot;$&quot;\ * &quot;-&quot;??_);_(@_)"/>
    <numFmt numFmtId="197" formatCode="_-&quot;$&quot;* #,##0_-;\-&quot;$&quot;* #,##0_-;_-&quot;$&quot;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color indexed="8"/>
      <name val="Arial Narrow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horizontal="justify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19" fillId="16" borderId="16" xfId="0" applyFont="1" applyFill="1" applyBorder="1" applyAlignment="1" applyProtection="1">
      <alignment horizontal="center" vertical="center"/>
      <protection/>
    </xf>
    <xf numFmtId="0" fontId="19" fillId="16" borderId="1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16" borderId="18" xfId="0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170" fontId="0" fillId="0" borderId="10" xfId="51" applyFont="1" applyFill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 locked="0"/>
    </xf>
    <xf numFmtId="49" fontId="19" fillId="0" borderId="19" xfId="49" applyNumberFormat="1" applyFont="1" applyBorder="1" applyAlignment="1" applyProtection="1">
      <alignment horizontal="center" vertical="center" wrapText="1"/>
      <protection/>
    </xf>
    <xf numFmtId="2" fontId="23" fillId="0" borderId="10" xfId="56" applyNumberFormat="1" applyFont="1" applyBorder="1" applyAlignment="1" applyProtection="1">
      <alignment horizontal="center" vertical="center" wrapText="1"/>
      <protection locked="0"/>
    </xf>
    <xf numFmtId="9" fontId="19" fillId="0" borderId="10" xfId="56" applyFont="1" applyBorder="1" applyAlignment="1" applyProtection="1">
      <alignment horizontal="center" vertical="center"/>
      <protection/>
    </xf>
    <xf numFmtId="9" fontId="23" fillId="0" borderId="10" xfId="56" applyFont="1" applyBorder="1" applyAlignment="1" applyProtection="1">
      <alignment horizontal="center" vertical="center" wrapText="1"/>
      <protection locked="0"/>
    </xf>
    <xf numFmtId="1" fontId="34" fillId="0" borderId="10" xfId="56" applyNumberFormat="1" applyFont="1" applyBorder="1" applyAlignment="1" applyProtection="1">
      <alignment horizontal="center" vertical="center" wrapText="1"/>
      <protection/>
    </xf>
    <xf numFmtId="9" fontId="34" fillId="0" borderId="10" xfId="56" applyFont="1" applyBorder="1" applyAlignment="1" applyProtection="1">
      <alignment horizontal="center" vertical="center" wrapText="1"/>
      <protection/>
    </xf>
    <xf numFmtId="9" fontId="0" fillId="0" borderId="10" xfId="56" applyFont="1" applyBorder="1" applyAlignment="1" applyProtection="1">
      <alignment horizontal="center" vertical="center" wrapText="1"/>
      <protection locked="0"/>
    </xf>
    <xf numFmtId="197" fontId="35" fillId="25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justify" vertical="center" wrapText="1"/>
    </xf>
    <xf numFmtId="187" fontId="19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30" fillId="0" borderId="12" xfId="49" applyNumberFormat="1" applyFont="1" applyBorder="1" applyAlignment="1" applyProtection="1">
      <alignment horizontal="justify" vertical="center" wrapText="1"/>
      <protection locked="0"/>
    </xf>
    <xf numFmtId="191" fontId="23" fillId="0" borderId="10" xfId="56" applyNumberFormat="1" applyFont="1" applyBorder="1" applyAlignment="1" applyProtection="1">
      <alignment horizontal="center" vertical="center" wrapText="1"/>
      <protection locked="0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9" fontId="0" fillId="0" borderId="20" xfId="56" applyFont="1" applyBorder="1" applyAlignment="1" applyProtection="1">
      <alignment horizontal="center" vertical="center"/>
      <protection/>
    </xf>
    <xf numFmtId="9" fontId="0" fillId="0" borderId="12" xfId="56" applyFont="1" applyBorder="1" applyAlignment="1" applyProtection="1">
      <alignment horizontal="center" vertical="center"/>
      <protection/>
    </xf>
    <xf numFmtId="1" fontId="0" fillId="0" borderId="20" xfId="56" applyNumberFormat="1" applyFont="1" applyBorder="1" applyAlignment="1" applyProtection="1">
      <alignment horizontal="center" vertical="center"/>
      <protection/>
    </xf>
    <xf numFmtId="1" fontId="0" fillId="0" borderId="12" xfId="56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>
      <alignment horizontal="left" vertical="center"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1" fontId="19" fillId="0" borderId="33" xfId="49" applyNumberFormat="1" applyFont="1" applyBorder="1" applyAlignment="1" applyProtection="1">
      <alignment horizontal="right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center" vertical="center" wrapText="1"/>
      <protection/>
    </xf>
    <xf numFmtId="49" fontId="36" fillId="0" borderId="12" xfId="49" applyNumberFormat="1" applyFont="1" applyBorder="1" applyAlignment="1" applyProtection="1">
      <alignment horizontal="center" vertical="center" wrapText="1"/>
      <protection/>
    </xf>
    <xf numFmtId="49" fontId="36" fillId="0" borderId="23" xfId="49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49" fontId="19" fillId="0" borderId="19" xfId="49" applyNumberFormat="1" applyFont="1" applyBorder="1" applyAlignment="1" applyProtection="1">
      <alignment horizontal="center" vertical="center" wrapText="1"/>
      <protection/>
    </xf>
    <xf numFmtId="14" fontId="21" fillId="0" borderId="30" xfId="0" applyNumberFormat="1" applyFont="1" applyBorder="1" applyAlignment="1" applyProtection="1">
      <alignment horizontal="center" vertical="center"/>
      <protection locked="0"/>
    </xf>
    <xf numFmtId="9" fontId="0" fillId="24" borderId="34" xfId="49" applyNumberFormat="1" applyFont="1" applyFill="1" applyBorder="1" applyAlignment="1" applyProtection="1">
      <alignment horizontal="center" vertical="center"/>
      <protection/>
    </xf>
    <xf numFmtId="9" fontId="0" fillId="24" borderId="0" xfId="49" applyNumberFormat="1" applyFont="1" applyFill="1" applyBorder="1" applyAlignment="1" applyProtection="1">
      <alignment horizontal="center" vertical="center"/>
      <protection/>
    </xf>
    <xf numFmtId="9" fontId="0" fillId="24" borderId="10" xfId="50" applyNumberFormat="1" applyFont="1" applyFill="1" applyBorder="1" applyAlignment="1" applyProtection="1">
      <alignment horizontal="center" vertical="center" wrapText="1"/>
      <protection/>
    </xf>
    <xf numFmtId="187" fontId="19" fillId="24" borderId="35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8"/>
  <sheetViews>
    <sheetView showGridLines="0" tabSelected="1" zoomScale="68" zoomScaleNormal="68" zoomScalePageLayoutView="0" workbookViewId="0" topLeftCell="O21">
      <selection activeCell="S28" sqref="S28:U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15"/>
      <c r="B1" s="115"/>
      <c r="C1" s="115"/>
      <c r="D1" s="116" t="s">
        <v>18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2" t="s">
        <v>42</v>
      </c>
      <c r="T1" s="112"/>
      <c r="U1" s="112"/>
      <c r="V1" s="112"/>
    </row>
    <row r="2" spans="1:22" ht="27.75" customHeight="1">
      <c r="A2" s="115"/>
      <c r="B2" s="115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3" t="s">
        <v>19</v>
      </c>
      <c r="T2" s="113"/>
      <c r="U2" s="113"/>
      <c r="V2" s="113"/>
    </row>
    <row r="3" spans="1:22" ht="19.5" customHeight="1">
      <c r="A3" s="115"/>
      <c r="B3" s="115"/>
      <c r="C3" s="115"/>
      <c r="D3" s="116" t="s">
        <v>20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9" t="s">
        <v>21</v>
      </c>
      <c r="T3" s="120"/>
      <c r="U3" s="121"/>
      <c r="V3" s="33" t="s">
        <v>22</v>
      </c>
    </row>
    <row r="4" spans="1:22" ht="19.5" customHeight="1">
      <c r="A4" s="115"/>
      <c r="B4" s="115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9" t="s">
        <v>50</v>
      </c>
      <c r="T4" s="120"/>
      <c r="U4" s="121"/>
      <c r="V4" s="34">
        <v>43899</v>
      </c>
    </row>
    <row r="5" spans="1:22" ht="31.5" customHeight="1">
      <c r="A5" s="114" t="s">
        <v>49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5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7" t="s">
        <v>8</v>
      </c>
      <c r="B11" s="118"/>
      <c r="C11" s="118"/>
      <c r="D11" s="105" t="s">
        <v>63</v>
      </c>
      <c r="E11" s="105"/>
      <c r="F11" s="105"/>
      <c r="G11" s="105"/>
      <c r="H11" s="39" t="s">
        <v>5</v>
      </c>
      <c r="I11" s="40" t="s">
        <v>6</v>
      </c>
      <c r="J11" s="30"/>
      <c r="K11" s="94" t="s">
        <v>23</v>
      </c>
      <c r="L11" s="95"/>
      <c r="M11" s="131" t="s">
        <v>43</v>
      </c>
      <c r="N11" s="131"/>
      <c r="O11" s="131"/>
      <c r="P11" s="131"/>
      <c r="Q11" s="100" t="s">
        <v>52</v>
      </c>
      <c r="R11" s="100"/>
      <c r="S11" s="32"/>
      <c r="T11" s="32"/>
      <c r="U11" s="32"/>
      <c r="V11" s="32"/>
    </row>
    <row r="12" spans="1:22" ht="27.75" customHeight="1">
      <c r="A12" s="110" t="s">
        <v>28</v>
      </c>
      <c r="B12" s="111"/>
      <c r="C12" s="111"/>
      <c r="D12" s="73" t="s">
        <v>64</v>
      </c>
      <c r="E12" s="74"/>
      <c r="F12" s="74"/>
      <c r="G12" s="75"/>
      <c r="H12" s="37" t="s">
        <v>7</v>
      </c>
      <c r="I12" s="38">
        <v>95000000</v>
      </c>
      <c r="J12" s="19"/>
      <c r="K12" s="96"/>
      <c r="L12" s="97"/>
      <c r="M12" s="13" t="s">
        <v>1</v>
      </c>
      <c r="N12" s="13" t="s">
        <v>2</v>
      </c>
      <c r="O12" s="13" t="s">
        <v>3</v>
      </c>
      <c r="P12" s="13" t="s">
        <v>4</v>
      </c>
      <c r="Q12" s="100"/>
      <c r="R12" s="100"/>
      <c r="S12" s="6"/>
      <c r="T12" s="6"/>
      <c r="U12" s="6"/>
      <c r="V12" s="6"/>
    </row>
    <row r="13" spans="1:22" ht="15.75" customHeight="1">
      <c r="A13" s="79"/>
      <c r="B13" s="80"/>
      <c r="C13" s="80"/>
      <c r="D13" s="76"/>
      <c r="E13" s="77"/>
      <c r="F13" s="77"/>
      <c r="G13" s="78"/>
      <c r="H13" s="20" t="s">
        <v>9</v>
      </c>
      <c r="I13" s="36" t="s">
        <v>10</v>
      </c>
      <c r="J13" s="19"/>
      <c r="K13" s="98"/>
      <c r="L13" s="99"/>
      <c r="M13" s="15" t="s">
        <v>51</v>
      </c>
      <c r="N13" s="15"/>
      <c r="O13" s="15"/>
      <c r="P13" s="16"/>
      <c r="Q13" s="100"/>
      <c r="R13" s="100"/>
      <c r="S13" s="6"/>
      <c r="T13" s="6"/>
      <c r="U13" s="6"/>
      <c r="V13" s="6"/>
    </row>
    <row r="14" spans="1:22" ht="0.75" customHeight="1">
      <c r="A14" s="79"/>
      <c r="B14" s="80"/>
      <c r="C14" s="80"/>
      <c r="D14" s="72" t="s">
        <v>60</v>
      </c>
      <c r="E14" s="72"/>
      <c r="F14" s="72"/>
      <c r="G14" s="72"/>
      <c r="H14" s="20" t="s">
        <v>11</v>
      </c>
      <c r="I14" s="36" t="s">
        <v>10</v>
      </c>
      <c r="J14" s="22"/>
      <c r="K14" s="21"/>
      <c r="L14" s="23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ht="23.25" customHeight="1">
      <c r="A15" s="79" t="s">
        <v>47</v>
      </c>
      <c r="B15" s="80"/>
      <c r="C15" s="80"/>
      <c r="D15" s="102" t="s">
        <v>65</v>
      </c>
      <c r="E15" s="103"/>
      <c r="F15" s="103"/>
      <c r="G15" s="104"/>
      <c r="H15" s="20" t="s">
        <v>12</v>
      </c>
      <c r="I15" s="36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9" t="s">
        <v>0</v>
      </c>
      <c r="B16" s="80"/>
      <c r="C16" s="80"/>
      <c r="D16" s="82" t="s">
        <v>66</v>
      </c>
      <c r="E16" s="83"/>
      <c r="F16" s="83"/>
      <c r="G16" s="84"/>
      <c r="H16" s="20" t="s">
        <v>13</v>
      </c>
      <c r="I16" s="36" t="s">
        <v>10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9"/>
      <c r="B17" s="80"/>
      <c r="C17" s="80"/>
      <c r="D17" s="85"/>
      <c r="E17" s="86"/>
      <c r="F17" s="86"/>
      <c r="G17" s="87"/>
      <c r="H17" s="20" t="s">
        <v>30</v>
      </c>
      <c r="I17" s="36" t="s">
        <v>10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9"/>
      <c r="B18" s="80"/>
      <c r="C18" s="80"/>
      <c r="D18" s="88"/>
      <c r="E18" s="89"/>
      <c r="F18" s="89"/>
      <c r="G18" s="90"/>
      <c r="H18" s="20" t="s">
        <v>31</v>
      </c>
      <c r="I18" s="36" t="s">
        <v>10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80" t="s">
        <v>29</v>
      </c>
      <c r="B19" s="80"/>
      <c r="C19" s="80"/>
      <c r="D19" s="109">
        <v>32010900020101</v>
      </c>
      <c r="E19" s="109"/>
      <c r="F19" s="109"/>
      <c r="G19" s="109"/>
      <c r="H19" s="20" t="s">
        <v>32</v>
      </c>
      <c r="I19" s="44" t="s">
        <v>10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80"/>
      <c r="B20" s="80"/>
      <c r="C20" s="80"/>
      <c r="D20" s="109"/>
      <c r="E20" s="109"/>
      <c r="F20" s="109"/>
      <c r="G20" s="109"/>
      <c r="H20" s="20" t="s">
        <v>33</v>
      </c>
      <c r="I20" s="44" t="s">
        <v>10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80"/>
      <c r="B21" s="80"/>
      <c r="C21" s="80"/>
      <c r="D21" s="109"/>
      <c r="E21" s="109"/>
      <c r="F21" s="109"/>
      <c r="G21" s="109"/>
      <c r="H21" s="20" t="s">
        <v>34</v>
      </c>
      <c r="I21" s="45">
        <f>SUM(I12:I20)</f>
        <v>95000000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131">
        <v>0</v>
      </c>
      <c r="B22" s="107" t="s">
        <v>40</v>
      </c>
      <c r="C22" s="107"/>
      <c r="D22" s="107"/>
      <c r="E22" s="107"/>
      <c r="F22" s="107"/>
      <c r="G22" s="133" t="s">
        <v>41</v>
      </c>
      <c r="H22" s="131" t="s">
        <v>53</v>
      </c>
      <c r="I22" s="131"/>
      <c r="J22" s="135" t="s">
        <v>54</v>
      </c>
      <c r="K22" s="107" t="s">
        <v>39</v>
      </c>
      <c r="L22" s="107"/>
      <c r="M22" s="81" t="s">
        <v>55</v>
      </c>
      <c r="N22" s="81"/>
      <c r="O22" s="81" t="s">
        <v>56</v>
      </c>
      <c r="P22" s="81"/>
      <c r="Q22" s="107" t="s">
        <v>25</v>
      </c>
      <c r="R22" s="141" t="s">
        <v>26</v>
      </c>
      <c r="S22" s="93" t="s">
        <v>27</v>
      </c>
      <c r="T22" s="141" t="s">
        <v>45</v>
      </c>
      <c r="U22" s="93" t="s">
        <v>46</v>
      </c>
      <c r="V22" s="71" t="s">
        <v>37</v>
      </c>
      <c r="W22" s="91" t="s">
        <v>48</v>
      </c>
    </row>
    <row r="23" spans="1:23" ht="12.75" customHeight="1">
      <c r="A23" s="131"/>
      <c r="B23" s="107"/>
      <c r="C23" s="107"/>
      <c r="D23" s="107"/>
      <c r="E23" s="107"/>
      <c r="F23" s="107"/>
      <c r="G23" s="133"/>
      <c r="H23" s="131"/>
      <c r="I23" s="131"/>
      <c r="J23" s="135"/>
      <c r="K23" s="107"/>
      <c r="L23" s="107"/>
      <c r="M23" s="106" t="s">
        <v>24</v>
      </c>
      <c r="N23" s="71" t="s">
        <v>17</v>
      </c>
      <c r="O23" s="106" t="s">
        <v>24</v>
      </c>
      <c r="P23" s="71" t="s">
        <v>17</v>
      </c>
      <c r="Q23" s="107"/>
      <c r="R23" s="141"/>
      <c r="S23" s="93"/>
      <c r="T23" s="141"/>
      <c r="U23" s="93"/>
      <c r="V23" s="71"/>
      <c r="W23" s="92"/>
    </row>
    <row r="24" spans="1:23" ht="30.75" customHeight="1">
      <c r="A24" s="132"/>
      <c r="B24" s="108"/>
      <c r="C24" s="108"/>
      <c r="D24" s="108"/>
      <c r="E24" s="108"/>
      <c r="F24" s="108"/>
      <c r="G24" s="134"/>
      <c r="H24" s="132"/>
      <c r="I24" s="132"/>
      <c r="J24" s="136"/>
      <c r="K24" s="108"/>
      <c r="L24" s="108"/>
      <c r="M24" s="106"/>
      <c r="N24" s="71"/>
      <c r="O24" s="106"/>
      <c r="P24" s="71"/>
      <c r="Q24" s="107"/>
      <c r="R24" s="142"/>
      <c r="S24" s="143"/>
      <c r="T24" s="141"/>
      <c r="U24" s="93"/>
      <c r="V24" s="71"/>
      <c r="W24" s="92"/>
    </row>
    <row r="25" spans="1:23" ht="61.5" customHeight="1">
      <c r="A25" s="46">
        <v>1</v>
      </c>
      <c r="B25" s="70" t="s">
        <v>73</v>
      </c>
      <c r="C25" s="70"/>
      <c r="D25" s="70"/>
      <c r="E25" s="70"/>
      <c r="F25" s="70"/>
      <c r="G25" s="57" t="s">
        <v>67</v>
      </c>
      <c r="H25" s="64">
        <v>2</v>
      </c>
      <c r="I25" s="65"/>
      <c r="J25" s="53">
        <v>2</v>
      </c>
      <c r="K25" s="62" t="s">
        <v>70</v>
      </c>
      <c r="L25" s="63"/>
      <c r="M25" s="46">
        <v>0.1</v>
      </c>
      <c r="N25" s="51">
        <f>M25/H25</f>
        <v>0.05</v>
      </c>
      <c r="O25" s="50">
        <f>M25</f>
        <v>0.1</v>
      </c>
      <c r="P25" s="55">
        <f>O25/J25</f>
        <v>0.05</v>
      </c>
      <c r="Q25" s="56">
        <v>50000000</v>
      </c>
      <c r="R25" s="48">
        <v>0</v>
      </c>
      <c r="S25" s="49" t="s">
        <v>76</v>
      </c>
      <c r="T25" s="42">
        <v>0</v>
      </c>
      <c r="U25" s="47" t="s">
        <v>76</v>
      </c>
      <c r="V25" s="60" t="s">
        <v>82</v>
      </c>
      <c r="W25" s="41" t="s">
        <v>83</v>
      </c>
    </row>
    <row r="26" spans="1:23" ht="122.25" customHeight="1">
      <c r="A26" s="46">
        <v>2</v>
      </c>
      <c r="B26" s="70" t="s">
        <v>74</v>
      </c>
      <c r="C26" s="70"/>
      <c r="D26" s="70"/>
      <c r="E26" s="70"/>
      <c r="F26" s="70"/>
      <c r="G26" s="57" t="s">
        <v>68</v>
      </c>
      <c r="H26" s="66">
        <v>1</v>
      </c>
      <c r="I26" s="67"/>
      <c r="J26" s="54">
        <v>1</v>
      </c>
      <c r="K26" s="62" t="s">
        <v>71</v>
      </c>
      <c r="L26" s="63" t="s">
        <v>71</v>
      </c>
      <c r="M26" s="51">
        <v>0.25</v>
      </c>
      <c r="N26" s="51">
        <f>M26/H26</f>
        <v>0.25</v>
      </c>
      <c r="O26" s="52">
        <f>M26</f>
        <v>0.25</v>
      </c>
      <c r="P26" s="55">
        <f>O26/J26</f>
        <v>0.25</v>
      </c>
      <c r="Q26" s="56">
        <v>0</v>
      </c>
      <c r="R26" s="48" t="s">
        <v>77</v>
      </c>
      <c r="S26" s="48" t="s">
        <v>77</v>
      </c>
      <c r="T26" s="48" t="s">
        <v>77</v>
      </c>
      <c r="U26" s="48" t="s">
        <v>77</v>
      </c>
      <c r="V26" s="60" t="s">
        <v>80</v>
      </c>
      <c r="W26" s="59" t="s">
        <v>81</v>
      </c>
    </row>
    <row r="27" spans="1:23" ht="54" customHeight="1">
      <c r="A27" s="46">
        <v>3</v>
      </c>
      <c r="B27" s="70" t="s">
        <v>75</v>
      </c>
      <c r="C27" s="70"/>
      <c r="D27" s="70"/>
      <c r="E27" s="70"/>
      <c r="F27" s="70"/>
      <c r="G27" s="57" t="s">
        <v>69</v>
      </c>
      <c r="H27" s="68">
        <v>2</v>
      </c>
      <c r="I27" s="69"/>
      <c r="J27" s="53">
        <v>2</v>
      </c>
      <c r="K27" s="62" t="s">
        <v>72</v>
      </c>
      <c r="L27" s="63" t="s">
        <v>72</v>
      </c>
      <c r="M27" s="46">
        <v>0.1</v>
      </c>
      <c r="N27" s="51">
        <f>M27/H27</f>
        <v>0.05</v>
      </c>
      <c r="O27" s="61">
        <f>M27</f>
        <v>0.1</v>
      </c>
      <c r="P27" s="55">
        <f>O27/J27</f>
        <v>0.05</v>
      </c>
      <c r="Q27" s="56">
        <v>45000000</v>
      </c>
      <c r="R27" s="48">
        <v>0</v>
      </c>
      <c r="S27" s="49" t="s">
        <v>76</v>
      </c>
      <c r="T27" s="42">
        <v>0</v>
      </c>
      <c r="U27" s="47" t="s">
        <v>76</v>
      </c>
      <c r="V27" s="60" t="s">
        <v>78</v>
      </c>
      <c r="W27" s="59" t="s">
        <v>79</v>
      </c>
    </row>
    <row r="28" spans="1:21" s="25" customFormat="1" ht="24.75" customHeight="1" thickBo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43"/>
      <c r="O28" s="52"/>
      <c r="P28" s="24"/>
      <c r="Q28" s="56">
        <f>SUM(Q25:Q27)</f>
        <v>95000000</v>
      </c>
      <c r="R28" s="58">
        <f>SUM(R25:R27)</f>
        <v>0</v>
      </c>
      <c r="S28" s="147">
        <f>R28/Q28</f>
        <v>0</v>
      </c>
      <c r="T28" s="148">
        <f>SUM(T25:T27)</f>
        <v>0</v>
      </c>
      <c r="U28" s="147" t="e">
        <f>T28/R28</f>
        <v>#DIV/0!</v>
      </c>
    </row>
    <row r="29" spans="2:19" s="25" customFormat="1" ht="30.75" customHeight="1" thickBot="1">
      <c r="B29" s="137" t="s">
        <v>36</v>
      </c>
      <c r="C29" s="138"/>
      <c r="D29" s="26">
        <v>0</v>
      </c>
      <c r="F29" s="27" t="s">
        <v>35</v>
      </c>
      <c r="G29" s="139">
        <v>43799</v>
      </c>
      <c r="H29" s="140"/>
      <c r="M29" s="31"/>
      <c r="N29" s="145">
        <f>AVERAGE(N25:N27)</f>
        <v>0.11666666666666665</v>
      </c>
      <c r="O29" s="146"/>
      <c r="P29" s="145">
        <f>AVERAGE(P25:P27)</f>
        <v>0.11666666666666665</v>
      </c>
      <c r="Q29" s="125"/>
      <c r="R29" s="126"/>
      <c r="S29" s="28"/>
    </row>
    <row r="30" spans="18:19" ht="12.75">
      <c r="R30" s="9"/>
      <c r="S30" s="9"/>
    </row>
    <row r="31" spans="18:19" ht="12.75">
      <c r="R31" s="9"/>
      <c r="S31" s="9"/>
    </row>
    <row r="32" spans="1:22" s="11" customFormat="1" ht="21.75" customHeight="1">
      <c r="A32" s="1"/>
      <c r="B32" s="10"/>
      <c r="C32" s="122" t="s">
        <v>38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8" t="s">
        <v>44</v>
      </c>
      <c r="N32" s="128"/>
      <c r="O32" s="128"/>
      <c r="P32" s="128"/>
      <c r="Q32" s="128"/>
      <c r="R32" s="128"/>
      <c r="S32" s="128"/>
      <c r="T32" s="128"/>
      <c r="U32" s="128"/>
      <c r="V32" s="129"/>
    </row>
    <row r="33" spans="1:22" s="11" customFormat="1" ht="29.25" customHeight="1">
      <c r="A33" s="123" t="s">
        <v>14</v>
      </c>
      <c r="B33" s="124"/>
      <c r="C33" s="122" t="s">
        <v>61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8" t="s">
        <v>58</v>
      </c>
      <c r="N33" s="128"/>
      <c r="O33" s="128"/>
      <c r="P33" s="128"/>
      <c r="Q33" s="128"/>
      <c r="R33" s="128"/>
      <c r="S33" s="128"/>
      <c r="T33" s="128"/>
      <c r="U33" s="128"/>
      <c r="V33" s="129"/>
    </row>
    <row r="34" spans="1:22" ht="29.25" customHeight="1">
      <c r="A34" s="123" t="s">
        <v>15</v>
      </c>
      <c r="B34" s="124"/>
      <c r="C34" s="122" t="s">
        <v>62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8" t="s">
        <v>59</v>
      </c>
      <c r="N34" s="128"/>
      <c r="O34" s="128"/>
      <c r="P34" s="128"/>
      <c r="Q34" s="128"/>
      <c r="R34" s="128"/>
      <c r="S34" s="128"/>
      <c r="T34" s="128"/>
      <c r="U34" s="128"/>
      <c r="V34" s="129"/>
    </row>
    <row r="35" spans="1:22" ht="29.25" customHeight="1">
      <c r="A35" s="123" t="s">
        <v>16</v>
      </c>
      <c r="B35" s="124"/>
      <c r="C35" s="130" t="s">
        <v>57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44" t="str">
        <f>C35</f>
        <v>04/13/2020</v>
      </c>
      <c r="N35" s="128"/>
      <c r="O35" s="128"/>
      <c r="P35" s="128"/>
      <c r="Q35" s="128"/>
      <c r="R35" s="128"/>
      <c r="S35" s="128"/>
      <c r="T35" s="128"/>
      <c r="U35" s="128"/>
      <c r="V35" s="129"/>
    </row>
    <row r="48" ht="12.75">
      <c r="K48" s="29"/>
    </row>
  </sheetData>
  <sheetProtection/>
  <mergeCells count="66">
    <mergeCell ref="M11:P11"/>
    <mergeCell ref="R22:R24"/>
    <mergeCell ref="S22:S24"/>
    <mergeCell ref="T22:T24"/>
    <mergeCell ref="M35:V35"/>
    <mergeCell ref="O23:O24"/>
    <mergeCell ref="P23:P24"/>
    <mergeCell ref="M22:N22"/>
    <mergeCell ref="M34:V34"/>
    <mergeCell ref="N23:N24"/>
    <mergeCell ref="C35:L35"/>
    <mergeCell ref="A22:A24"/>
    <mergeCell ref="B22:F24"/>
    <mergeCell ref="G22:G24"/>
    <mergeCell ref="H22:I24"/>
    <mergeCell ref="J22:J24"/>
    <mergeCell ref="A35:B35"/>
    <mergeCell ref="A34:B34"/>
    <mergeCell ref="B29:C29"/>
    <mergeCell ref="G29:H29"/>
    <mergeCell ref="C34:L34"/>
    <mergeCell ref="A19:C21"/>
    <mergeCell ref="A33:B33"/>
    <mergeCell ref="C32:L32"/>
    <mergeCell ref="Q22:Q24"/>
    <mergeCell ref="Q29:R29"/>
    <mergeCell ref="A28:M28"/>
    <mergeCell ref="M33:V33"/>
    <mergeCell ref="C33:L33"/>
    <mergeCell ref="M32:V32"/>
    <mergeCell ref="A12:C14"/>
    <mergeCell ref="S1:V1"/>
    <mergeCell ref="S2:V2"/>
    <mergeCell ref="A5:V5"/>
    <mergeCell ref="A1:C4"/>
    <mergeCell ref="D1:R2"/>
    <mergeCell ref="A11:C11"/>
    <mergeCell ref="S3:U3"/>
    <mergeCell ref="S4:U4"/>
    <mergeCell ref="D3:R4"/>
    <mergeCell ref="W22:W24"/>
    <mergeCell ref="U22:U24"/>
    <mergeCell ref="K11:L13"/>
    <mergeCell ref="Q11:R13"/>
    <mergeCell ref="M14:V14"/>
    <mergeCell ref="D15:G15"/>
    <mergeCell ref="D11:G11"/>
    <mergeCell ref="M23:M24"/>
    <mergeCell ref="K22:L24"/>
    <mergeCell ref="D19:G21"/>
    <mergeCell ref="B25:F25"/>
    <mergeCell ref="B26:F26"/>
    <mergeCell ref="B27:F27"/>
    <mergeCell ref="V22:V24"/>
    <mergeCell ref="D14:G14"/>
    <mergeCell ref="D12:G13"/>
    <mergeCell ref="A15:C15"/>
    <mergeCell ref="A16:C18"/>
    <mergeCell ref="O22:P22"/>
    <mergeCell ref="D16:G18"/>
    <mergeCell ref="K25:L25"/>
    <mergeCell ref="K26:L26"/>
    <mergeCell ref="K27:L27"/>
    <mergeCell ref="H25:I25"/>
    <mergeCell ref="H26:I26"/>
    <mergeCell ref="H27:I27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2017-09-19T13:50:20Z</cp:lastPrinted>
  <dcterms:created xsi:type="dcterms:W3CDTF">2009-04-01T16:45:05Z</dcterms:created>
  <dcterms:modified xsi:type="dcterms:W3CDTF">2020-05-08T02:56:58Z</dcterms:modified>
  <cp:category/>
  <cp:version/>
  <cp:contentType/>
  <cp:contentStatus/>
</cp:coreProperties>
</file>