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<sst xmlns="http://schemas.openxmlformats.org/spreadsheetml/2006/main" count="92" uniqueCount="83">
  <si>
    <t>PROYECTO:</t>
  </si>
  <si>
    <t>JUNIO</t>
  </si>
  <si>
    <t>SEPTIEMBRE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</si>
  <si>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</si>
  <si>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</si>
  <si>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</si>
  <si>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</si>
  <si>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</si>
  <si>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</si>
  <si>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</si>
  <si>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</si>
  <si>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</si>
  <si>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</si>
  <si>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</si>
  <si>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</si>
  <si>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</si>
  <si>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</si>
  <si>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</si>
  <si>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</si>
  <si>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</si>
  <si>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</si>
  <si>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</si>
  <si>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</si>
  <si>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</si>
  <si>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</si>
  <si>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</si>
  <si>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</si>
  <si>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</si>
  <si>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</si>
  <si>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</si>
  <si>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</si>
  <si>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</si>
  <si>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</si>
  <si>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</si>
  <si>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</si>
  <si>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</si>
  <si>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</si>
  <si>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</si>
  <si>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</si>
  <si>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</si>
  <si>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</si>
  <si>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</si>
  <si>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</si>
  <si>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</si>
  <si>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</si>
  <si>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</si>
  <si>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</si>
  <si>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</si>
  <si>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</si>
  <si>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</si>
  <si>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JAIRO IGNACIO GARCIA RODRIGUEZ</t>
  </si>
  <si>
    <t>Subdirector de Ecosistemas y Gestión Ambiental</t>
  </si>
  <si>
    <t>PROCESOS PRODUCTIVOS COMPETITIVOS Y SOSTENIBLES, PREVENCIÓN Y CONTROL DE LA CONTAMINACIÓN Y EL DETERIORO AMBIENTAL</t>
  </si>
  <si>
    <t>Desarrollo de Procesos Productivos Sostenibles</t>
  </si>
  <si>
    <t>Sectores Productivos y Negocios Verdes Sostenibles</t>
  </si>
  <si>
    <t>Negocios verdes sostenibles</t>
  </si>
  <si>
    <t>3201-0900-0001-0004</t>
  </si>
  <si>
    <t>Formulación e implementación del programa regional de negocios verdes</t>
  </si>
  <si>
    <t>Implementación de Acciones de Manejo y Conservación de ecosistemas Estratégicos</t>
  </si>
  <si>
    <t xml:space="preserve">Desarrollo  de actividades de producción con enfasis a la  conservacion de ecosistemas estrategicos </t>
  </si>
  <si>
    <t>3 proyecto apoyados y ejecutado</t>
  </si>
  <si>
    <t>No. Proyectos ejecutados/ No. De proyectos programados</t>
  </si>
  <si>
    <t>No. Proyectos ejecutados/ No. De proyectos programados en ecosistemas estrategicos</t>
  </si>
  <si>
    <r>
      <t xml:space="preserve">AÑO: </t>
    </r>
    <r>
      <rPr>
        <b/>
        <u val="single"/>
        <sz val="16"/>
        <rFont val="Arial"/>
        <family val="2"/>
      </rPr>
      <t>2019</t>
    </r>
  </si>
  <si>
    <t>AVANCE METAS PA 2019</t>
  </si>
  <si>
    <t>AVANCE METAS POA 2019</t>
  </si>
  <si>
    <t>METAS AÑO 2019 P.A.</t>
  </si>
  <si>
    <t>METAS AÑO 2019 POA</t>
  </si>
  <si>
    <t>3 Proyecto de producción de conservación y sostenible.</t>
  </si>
  <si>
    <t>Total</t>
  </si>
  <si>
    <t>MARZO</t>
  </si>
  <si>
    <t>Presupuesto</t>
  </si>
  <si>
    <t>Valor Fichas</t>
  </si>
  <si>
    <t>Contratado</t>
  </si>
  <si>
    <t>Desembolsado</t>
  </si>
  <si>
    <t>X</t>
  </si>
  <si>
    <t>DIEGO ALFREDO ROA NIÑO</t>
  </si>
  <si>
    <t>Responsable Proceso Evaluación Misional ( E )</t>
  </si>
  <si>
    <t>Se realizó visita de identificación de negocios verdes a empresa GYRO del municipio de Puerto Boyacá  con posibilidad de aplicación de criterios ambientales.
Se realizó visita de identificación de negocios verdes a empresa ASOCIACION DE PRODUCTORES Y TRANSFORMADORES DE SACHA INCHI EL COLIBRI municipio de Puerto Boyacá  con posibilidad de aplicación de criterios ambientales.
Se realizó acompañamiento a capacitación de negocios verdes Municipio de Otanche.
Visita de identificación de negocios verdes a empresa PLANTAS AROMATICAS JAVEL con posibilidad de aplicación de Criterios Ambientales 
Se realizó  visita de identificación de negocios verdes a empresa EL BICHO COLOMBIA con posibilidad de aplicación de criterios ambientales.
Se realizó capacitación y socialización sobre negocios verdes en la serranía de las Quinchas, a productores de Sacha Inchi del municipio de Otanche.</t>
  </si>
  <si>
    <t>CPS 2019-027 y CPS 2019-083, carpeta  contractual. Carpeta en el servidor: \\serveradeco\BOSQUES NEGOCIOS VERDES\110-15 CONTRATOS\2019.</t>
  </si>
  <si>
    <t>CPS 2019-016, carpeta  contractual.
Carpeta en el servidor: \\serveradeco\BOSQUES NEGOCIOS VERDES\110-15 CONTRATOS\2019.</t>
  </si>
  <si>
    <t>Se realizó una reunión de asesoría con una familia que trabaja en un emprendimiento ecoturístico ubicado en el Parque Natural Regional Unidad Biogeográfica Siscunsí Ocetá, específicamente en la vereda Las Cintas del Municipio de Sogamoso, a quienes se les socializó el POE formulado en 2016 para el área protegida y se les compartió información técnica para que el desarrollo del ecoturismo en su predio esté alineado con las proyecciones del POE.
Se consolidó un informe final de los avances en implementación de los planes de acción contenidos en los Planes de Ordenamiento Ecoturístico, formulados para el PNR Unidad Biogeográfica Siscunsí Ocetá y los ecosistemas estratégicos de Ciénaga Palagua y Playa Blanca. 
Se realizó una charla de capacitación a los estudiantes de la Especialización Técnica en Gestión del Ecoturismo del SENA, la cual se orientó al fortalecimiento de sus capacidades relacionadas con la realización de estudios de capacidad de carga. 
Se realizó el lanzamiento oficial del Portal Multimedial Interactivo, desarrollado de manera conjunta con el grupo de investigación GICAB (Grupo de Investigación, Innovación y Conocimiento Aplicado de Boyacá), del SENA Sogamoso, en el marco de la implementación del POE formulado para el PNR Unidad Biogeográfica Siscunsí Ocetá.
Se realizó una reunión de trabajo con una comisión de la asociación de prestadores de servicios turísticos de Playa Blanca, con quienes se construyó un acta de acuerdo para ofrecer servicios turísticos durante la temporada alta de diciembre, contemplada entre el 15 y el 31, con algunos condicionamientos encaminados a garantizar la seguridad de los visitantes. Dicha acta se suscribió con el fin de afectar lo menos posible la economía familiar de las comunidades locales, teniendo en cuenta que actualmente hay obras en desarrollo en el predio que no se pueden suspender.</t>
  </si>
  <si>
    <t>DICIEMBRE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</si>
</sst>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_-&quot;$&quot;* #,##0_-;\-&quot;$&quot;* #,##0_-;_-&quot;$&quot;* &quot;-&quot;??_-;_-@_-"/>
    <numFmt numFmtId="184" formatCode="[$-240A]dddd\,\ d\ &quot;de&quot;\ mmmm\ &quot;de&quot;\ yyyy"/>
    <numFmt numFmtId="185" formatCode="[$-240A]hh:mm:ss\ AM/PM"/>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sz val="14"/>
      <name val="Arial Narrow"/>
      <family val="2"/>
    </font>
    <font>
      <sz val="12"/>
      <color indexed="8"/>
      <name val="Arial"/>
      <family val="2"/>
    </font>
    <font>
      <b/>
      <u val="single"/>
      <sz val="16"/>
      <name val="Arial"/>
      <family val="2"/>
    </font>
    <font>
      <sz val="10"/>
      <color indexed="8"/>
      <name val="Arial"/>
      <family val="2"/>
    </font>
    <font>
      <b/>
      <sz val="9"/>
      <color indexed="8"/>
      <name val="Trebuchet MS"/>
      <family val="2"/>
    </font>
    <font>
      <sz val="9"/>
      <color indexed="8"/>
      <name val="Trebuchet MS"/>
      <family val="2"/>
    </font>
    <font>
      <sz val="9"/>
      <color indexed="10"/>
      <name val="Trebuchet MS"/>
      <family val="2"/>
    </font>
    <font>
      <b/>
      <sz val="10"/>
      <color indexed="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10"/>
      <color theme="1"/>
      <name val="Arial"/>
      <family val="2"/>
    </font>
    <font>
      <b/>
      <sz val="9"/>
      <color rgb="FF000000"/>
      <name val="Trebuchet MS"/>
      <family val="2"/>
    </font>
    <font>
      <sz val="9"/>
      <color rgb="FF000000"/>
      <name val="Trebuchet MS"/>
      <family val="2"/>
    </font>
    <font>
      <sz val="9"/>
      <color rgb="FFFF0000"/>
      <name val="Trebuchet MS"/>
      <family val="2"/>
    </font>
    <font>
      <sz val="11"/>
      <color rgb="FF000000"/>
      <name val="Calibri"/>
      <family val="2"/>
    </font>
    <font>
      <b/>
      <sz val="10"/>
      <color theme="1"/>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rgb="FFE2E2E2"/>
        <bgColor indexed="64"/>
      </patternFill>
    </fill>
    <fill>
      <patternFill patternType="solid">
        <fgColor rgb="FFFFFFFF"/>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color rgb="FFD6D5CD"/>
      </left>
      <right style="medium">
        <color rgb="FFD6D5CD"/>
      </right>
      <top style="medium">
        <color rgb="FFD6D5CD"/>
      </top>
      <bottom style="medium">
        <color rgb="FFD6D5CD"/>
      </bottom>
    </border>
    <border>
      <left>
        <color indexed="63"/>
      </left>
      <right>
        <color indexed="63"/>
      </right>
      <top style="medium">
        <color rgb="FFD6D5CD"/>
      </top>
      <bottom style="medium">
        <color rgb="FFD6D5CD"/>
      </bottom>
    </border>
    <border>
      <left style="medium">
        <color rgb="FFD6D5CD"/>
      </left>
      <right>
        <color indexed="63"/>
      </right>
      <top style="medium">
        <color rgb="FFD6D5CD"/>
      </top>
      <bottom style="medium">
        <color rgb="FFD6D5CD"/>
      </bottom>
    </border>
    <border>
      <left>
        <color indexed="63"/>
      </left>
      <right style="medium">
        <color rgb="FFD6D5CD"/>
      </right>
      <top style="medium">
        <color rgb="FFD6D5CD"/>
      </top>
      <bottom style="medium">
        <color rgb="FFD6D5CD"/>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color indexed="63"/>
      </top>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62">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51" applyNumberFormat="1" applyFont="1" applyFill="1" applyBorder="1" applyAlignment="1" applyProtection="1">
      <alignment horizontal="center" vertical="center"/>
      <protection/>
    </xf>
    <xf numFmtId="1" fontId="19" fillId="0" borderId="0" xfId="51" applyNumberFormat="1" applyFont="1" applyBorder="1" applyAlignment="1" applyProtection="1">
      <alignment horizontal="right" vertical="center"/>
      <protection/>
    </xf>
    <xf numFmtId="9" fontId="0" fillId="0" borderId="10" xfId="51"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0" fontId="19" fillId="0" borderId="10" xfId="0" applyFont="1" applyBorder="1" applyAlignment="1" applyProtection="1">
      <alignment horizontal="center" vertical="center" wrapText="1"/>
      <protection locked="0"/>
    </xf>
    <xf numFmtId="0" fontId="42" fillId="0" borderId="10" xfId="0" applyFont="1" applyBorder="1" applyAlignment="1" applyProtection="1">
      <alignment horizontal="left" vertical="center" wrapText="1"/>
      <protection/>
    </xf>
    <xf numFmtId="9" fontId="29" fillId="0" borderId="10" xfId="51" applyNumberFormat="1" applyFont="1" applyBorder="1" applyAlignment="1" applyProtection="1">
      <alignment horizontal="center" vertical="center" wrapText="1"/>
      <protection locked="0"/>
    </xf>
    <xf numFmtId="0" fontId="31" fillId="0" borderId="10" xfId="0" applyFont="1" applyBorder="1" applyAlignment="1" applyProtection="1">
      <alignment horizontal="left" vertical="center" wrapText="1"/>
      <protection/>
    </xf>
    <xf numFmtId="9" fontId="0" fillId="25" borderId="11" xfId="51" applyNumberFormat="1" applyFont="1" applyFill="1" applyBorder="1" applyAlignment="1" applyProtection="1">
      <alignment horizontal="center" vertical="center"/>
      <protection locked="0"/>
    </xf>
    <xf numFmtId="0" fontId="19" fillId="16" borderId="12" xfId="0" applyFont="1" applyFill="1" applyBorder="1" applyAlignment="1" applyProtection="1">
      <alignment horizontal="center" vertical="center"/>
      <protection/>
    </xf>
    <xf numFmtId="0" fontId="19" fillId="16" borderId="13" xfId="0" applyFont="1" applyFill="1" applyBorder="1" applyAlignment="1" applyProtection="1">
      <alignment horizontal="center" vertical="center"/>
      <protection/>
    </xf>
    <xf numFmtId="0" fontId="19" fillId="0" borderId="11" xfId="0" applyFont="1" applyFill="1" applyBorder="1" applyAlignment="1" applyProtection="1">
      <alignment horizontal="justify" vertical="center"/>
      <protection/>
    </xf>
    <xf numFmtId="0" fontId="19" fillId="0" borderId="10" xfId="0" applyFont="1" applyFill="1" applyBorder="1" applyAlignment="1" applyProtection="1">
      <alignment horizontal="left" vertical="center"/>
      <protection/>
    </xf>
    <xf numFmtId="0" fontId="19" fillId="0" borderId="14" xfId="0" applyFont="1" applyFill="1" applyBorder="1" applyAlignment="1" applyProtection="1">
      <alignment horizontal="left" vertical="center"/>
      <protection/>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10" fontId="0" fillId="0" borderId="11" xfId="51"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wrapText="1"/>
      <protection locked="0"/>
    </xf>
    <xf numFmtId="3" fontId="19" fillId="0" borderId="10" xfId="0" applyNumberFormat="1" applyFont="1" applyBorder="1" applyAlignment="1" applyProtection="1">
      <alignment horizontal="center" vertical="center" wrapText="1"/>
      <protection locked="0"/>
    </xf>
    <xf numFmtId="3" fontId="0" fillId="0" borderId="15"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3" fontId="0" fillId="0" borderId="16"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7" xfId="0" applyNumberFormat="1" applyFont="1" applyFill="1" applyBorder="1" applyAlignment="1" applyProtection="1">
      <alignment horizontal="right" vertical="center"/>
      <protection/>
    </xf>
    <xf numFmtId="9" fontId="42" fillId="0" borderId="10" xfId="58" applyFont="1" applyBorder="1" applyAlignment="1" applyProtection="1">
      <alignment horizontal="center" vertical="center" wrapText="1"/>
      <protection/>
    </xf>
    <xf numFmtId="1" fontId="0" fillId="0" borderId="10" xfId="58" applyNumberFormat="1" applyFont="1" applyBorder="1" applyAlignment="1" applyProtection="1">
      <alignment horizontal="center" vertical="center" wrapText="1"/>
      <protection locked="0"/>
    </xf>
    <xf numFmtId="9" fontId="0" fillId="0" borderId="10" xfId="58" applyFont="1" applyBorder="1" applyAlignment="1" applyProtection="1">
      <alignment horizontal="center" vertical="center" wrapText="1"/>
      <protection/>
    </xf>
    <xf numFmtId="9" fontId="0" fillId="0" borderId="10" xfId="58" applyFont="1" applyBorder="1" applyAlignment="1" applyProtection="1">
      <alignment horizontal="center" vertical="center"/>
      <protection/>
    </xf>
    <xf numFmtId="1" fontId="30" fillId="24" borderId="10" xfId="58" applyNumberFormat="1" applyFont="1" applyFill="1" applyBorder="1" applyAlignment="1" applyProtection="1">
      <alignment horizontal="center" vertical="center" wrapText="1"/>
      <protection/>
    </xf>
    <xf numFmtId="1" fontId="29" fillId="0" borderId="10" xfId="58" applyNumberFormat="1" applyFont="1" applyBorder="1" applyAlignment="1" applyProtection="1">
      <alignment horizontal="center" vertical="center" wrapText="1"/>
      <protection locked="0"/>
    </xf>
    <xf numFmtId="9" fontId="0" fillId="0" borderId="11" xfId="58" applyFont="1" applyFill="1" applyBorder="1" applyAlignment="1" applyProtection="1">
      <alignment horizontal="center" vertical="center"/>
      <protection/>
    </xf>
    <xf numFmtId="3" fontId="0" fillId="0" borderId="11" xfId="51" applyNumberFormat="1" applyFont="1" applyBorder="1" applyAlignment="1" applyProtection="1">
      <alignment horizontal="center" vertical="center"/>
      <protection/>
    </xf>
    <xf numFmtId="3" fontId="0" fillId="0" borderId="11" xfId="51" applyNumberFormat="1" applyFont="1" applyBorder="1" applyAlignment="1" applyProtection="1">
      <alignment horizontal="center" vertical="center"/>
      <protection locked="0"/>
    </xf>
    <xf numFmtId="9" fontId="0" fillId="0" borderId="11" xfId="51" applyNumberFormat="1" applyFont="1" applyBorder="1" applyAlignment="1" applyProtection="1">
      <alignment horizontal="center" vertical="center" wrapText="1"/>
      <protection/>
    </xf>
    <xf numFmtId="3" fontId="0" fillId="0" borderId="11" xfId="0" applyNumberFormat="1" applyFont="1" applyBorder="1" applyAlignment="1" applyProtection="1">
      <alignment horizontal="center" vertical="center"/>
      <protection locked="0"/>
    </xf>
    <xf numFmtId="9" fontId="0" fillId="0" borderId="11" xfId="58" applyFont="1" applyBorder="1" applyAlignment="1" applyProtection="1">
      <alignment horizontal="center" vertical="center"/>
      <protection/>
    </xf>
    <xf numFmtId="0" fontId="43" fillId="26" borderId="18" xfId="0" applyFont="1" applyFill="1" applyBorder="1" applyAlignment="1">
      <alignment horizontal="center" vertical="center" wrapText="1"/>
    </xf>
    <xf numFmtId="6" fontId="44" fillId="27" borderId="19" xfId="0" applyNumberFormat="1" applyFont="1" applyFill="1" applyBorder="1" applyAlignment="1">
      <alignment horizontal="right" vertical="center" wrapText="1"/>
    </xf>
    <xf numFmtId="6" fontId="45" fillId="27" borderId="20" xfId="0" applyNumberFormat="1" applyFont="1" applyFill="1" applyBorder="1" applyAlignment="1">
      <alignment horizontal="right" vertical="center" wrapText="1"/>
    </xf>
    <xf numFmtId="6" fontId="44" fillId="27" borderId="21" xfId="0" applyNumberFormat="1" applyFont="1" applyFill="1" applyBorder="1" applyAlignment="1">
      <alignment horizontal="right" vertical="center" wrapText="1"/>
    </xf>
    <xf numFmtId="0" fontId="46" fillId="0" borderId="0" xfId="0" applyFont="1" applyFill="1" applyBorder="1" applyAlignment="1" applyProtection="1">
      <alignment horizontal="right" vertical="center" wrapText="1"/>
      <protection/>
    </xf>
    <xf numFmtId="0" fontId="46" fillId="0" borderId="0" xfId="0" applyFont="1" applyFill="1" applyBorder="1" applyAlignment="1" applyProtection="1">
      <alignment horizontal="right" vertical="center" wrapText="1"/>
      <protection/>
    </xf>
    <xf numFmtId="49" fontId="0" fillId="0" borderId="10" xfId="51" applyNumberFormat="1" applyFont="1" applyBorder="1" applyAlignment="1" applyProtection="1">
      <alignment horizontal="justify" vertical="center" wrapText="1"/>
      <protection locked="0"/>
    </xf>
    <xf numFmtId="0" fontId="22" fillId="0" borderId="10" xfId="0" applyFont="1" applyFill="1" applyBorder="1" applyAlignment="1" applyProtection="1">
      <alignment horizontal="center" vertical="center"/>
      <protection locked="0"/>
    </xf>
    <xf numFmtId="0" fontId="28" fillId="28" borderId="1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9" fillId="16" borderId="25"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24" fillId="0" borderId="10"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49" fontId="20" fillId="0" borderId="0" xfId="51"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19" fillId="16" borderId="42"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1" fontId="0" fillId="0" borderId="29" xfId="0" applyNumberFormat="1" applyFont="1" applyFill="1" applyBorder="1" applyAlignment="1" applyProtection="1">
      <alignment horizontal="left" vertical="center" wrapText="1"/>
      <protection/>
    </xf>
    <xf numFmtId="1" fontId="0" fillId="0" borderId="41" xfId="0" applyNumberFormat="1" applyFont="1" applyFill="1" applyBorder="1" applyAlignment="1" applyProtection="1">
      <alignment horizontal="left" vertical="center" wrapText="1"/>
      <protection/>
    </xf>
    <xf numFmtId="1" fontId="0" fillId="0" borderId="30"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32" xfId="0" applyNumberFormat="1" applyFont="1" applyFill="1" applyBorder="1" applyAlignment="1" applyProtection="1">
      <alignment horizontal="left" vertical="center" wrapText="1"/>
      <protection/>
    </xf>
    <xf numFmtId="0" fontId="19" fillId="0" borderId="10" xfId="0" applyFont="1"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49" fontId="47" fillId="0" borderId="10" xfId="51" applyNumberFormat="1" applyFont="1" applyBorder="1" applyAlignment="1" applyProtection="1">
      <alignment horizontal="center" vertical="center" wrapText="1"/>
      <protection/>
    </xf>
    <xf numFmtId="49" fontId="19" fillId="0" borderId="10" xfId="51"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23" fillId="0" borderId="10" xfId="51" applyNumberFormat="1" applyFont="1" applyBorder="1" applyAlignment="1" applyProtection="1">
      <alignment horizontal="center" vertical="center" wrapText="1"/>
      <protection locked="0"/>
    </xf>
    <xf numFmtId="49" fontId="0" fillId="0" borderId="10" xfId="51" applyNumberFormat="1"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22"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2"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1" fontId="0" fillId="0" borderId="10" xfId="58" applyNumberFormat="1" applyFont="1" applyFill="1" applyBorder="1" applyAlignment="1" applyProtection="1">
      <alignment horizontal="center" vertical="center" wrapText="1"/>
      <protection/>
    </xf>
    <xf numFmtId="3" fontId="0" fillId="0" borderId="22" xfId="0" applyNumberFormat="1" applyFont="1" applyFill="1" applyBorder="1" applyAlignment="1" applyProtection="1">
      <alignment horizontal="center" vertical="center" wrapText="1"/>
      <protection/>
    </xf>
    <xf numFmtId="3" fontId="0" fillId="0" borderId="24" xfId="0" applyNumberFormat="1"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7" fillId="0" borderId="22"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14" fontId="21" fillId="0" borderId="10" xfId="0" applyNumberFormat="1" applyFont="1" applyBorder="1" applyAlignment="1" applyProtection="1">
      <alignment horizontal="center" vertical="center"/>
      <protection locked="0"/>
    </xf>
    <xf numFmtId="14" fontId="21" fillId="0" borderId="23" xfId="0" applyNumberFormat="1" applyFont="1" applyBorder="1" applyAlignment="1" applyProtection="1">
      <alignment horizontal="center" vertical="center"/>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Currency" xfId="52"/>
    <cellStyle name="Currency [0]" xfId="53"/>
    <cellStyle name="Neutral" xfId="54"/>
    <cellStyle name="Normal 2"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8"/>
  <sheetViews>
    <sheetView showGridLines="0" tabSelected="1" zoomScale="68" zoomScaleNormal="68" zoomScalePageLayoutView="0" workbookViewId="0" topLeftCell="C12">
      <selection activeCell="O20" sqref="O20"/>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80"/>
      <c r="B1" s="80"/>
      <c r="C1" s="80"/>
      <c r="D1" s="81" t="s">
        <v>18</v>
      </c>
      <c r="E1" s="81"/>
      <c r="F1" s="81"/>
      <c r="G1" s="81"/>
      <c r="H1" s="81"/>
      <c r="I1" s="81"/>
      <c r="J1" s="81"/>
      <c r="K1" s="81"/>
      <c r="L1" s="81"/>
      <c r="M1" s="81"/>
      <c r="N1" s="81"/>
      <c r="O1" s="81"/>
      <c r="P1" s="81"/>
      <c r="Q1" s="81"/>
      <c r="R1" s="81"/>
      <c r="S1" s="82" t="s">
        <v>41</v>
      </c>
      <c r="T1" s="82"/>
      <c r="U1" s="82"/>
      <c r="V1" s="82"/>
    </row>
    <row r="2" spans="1:22" ht="27.75" customHeight="1">
      <c r="A2" s="80"/>
      <c r="B2" s="80"/>
      <c r="C2" s="80"/>
      <c r="D2" s="81"/>
      <c r="E2" s="81"/>
      <c r="F2" s="81"/>
      <c r="G2" s="81"/>
      <c r="H2" s="81"/>
      <c r="I2" s="81"/>
      <c r="J2" s="81"/>
      <c r="K2" s="81"/>
      <c r="L2" s="81"/>
      <c r="M2" s="81"/>
      <c r="N2" s="81"/>
      <c r="O2" s="81"/>
      <c r="P2" s="81"/>
      <c r="Q2" s="81"/>
      <c r="R2" s="81"/>
      <c r="S2" s="83" t="s">
        <v>19</v>
      </c>
      <c r="T2" s="83"/>
      <c r="U2" s="83"/>
      <c r="V2" s="83"/>
    </row>
    <row r="3" spans="1:22" ht="19.5" customHeight="1">
      <c r="A3" s="80"/>
      <c r="B3" s="80"/>
      <c r="C3" s="80"/>
      <c r="D3" s="81" t="s">
        <v>20</v>
      </c>
      <c r="E3" s="81"/>
      <c r="F3" s="81"/>
      <c r="G3" s="81"/>
      <c r="H3" s="81"/>
      <c r="I3" s="81"/>
      <c r="J3" s="81"/>
      <c r="K3" s="81"/>
      <c r="L3" s="81"/>
      <c r="M3" s="81"/>
      <c r="N3" s="81"/>
      <c r="O3" s="81"/>
      <c r="P3" s="81"/>
      <c r="Q3" s="81"/>
      <c r="R3" s="81"/>
      <c r="S3" s="84" t="s">
        <v>21</v>
      </c>
      <c r="T3" s="85"/>
      <c r="U3" s="86"/>
      <c r="V3" s="25" t="s">
        <v>22</v>
      </c>
    </row>
    <row r="4" spans="1:22" ht="19.5" customHeight="1">
      <c r="A4" s="80"/>
      <c r="B4" s="80"/>
      <c r="C4" s="80"/>
      <c r="D4" s="81"/>
      <c r="E4" s="81"/>
      <c r="F4" s="81"/>
      <c r="G4" s="81"/>
      <c r="H4" s="81"/>
      <c r="I4" s="81"/>
      <c r="J4" s="81"/>
      <c r="K4" s="81"/>
      <c r="L4" s="81"/>
      <c r="M4" s="81"/>
      <c r="N4" s="81"/>
      <c r="O4" s="81"/>
      <c r="P4" s="81"/>
      <c r="Q4" s="81"/>
      <c r="R4" s="81"/>
      <c r="S4" s="84" t="s">
        <v>48</v>
      </c>
      <c r="T4" s="85"/>
      <c r="U4" s="86"/>
      <c r="V4" s="26">
        <v>42999</v>
      </c>
    </row>
    <row r="5" spans="1:22" ht="31.5" customHeight="1">
      <c r="A5" s="87" t="s">
        <v>49</v>
      </c>
      <c r="B5" s="87"/>
      <c r="C5" s="87"/>
      <c r="D5" s="87"/>
      <c r="E5" s="87"/>
      <c r="F5" s="87"/>
      <c r="G5" s="87"/>
      <c r="H5" s="87"/>
      <c r="I5" s="87"/>
      <c r="J5" s="87"/>
      <c r="K5" s="87"/>
      <c r="L5" s="87"/>
      <c r="M5" s="87"/>
      <c r="N5" s="87"/>
      <c r="O5" s="87"/>
      <c r="P5" s="87"/>
      <c r="Q5" s="87"/>
      <c r="R5" s="87"/>
      <c r="S5" s="87"/>
      <c r="T5" s="87"/>
      <c r="U5" s="87"/>
      <c r="V5" s="87"/>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27"/>
      <c r="B10" s="15"/>
      <c r="C10" s="15"/>
      <c r="D10" s="15"/>
      <c r="E10" s="15"/>
      <c r="F10" s="15"/>
      <c r="G10" s="14"/>
      <c r="H10" s="15"/>
      <c r="I10" s="15"/>
      <c r="J10" s="15"/>
      <c r="K10" s="15"/>
      <c r="L10" s="15"/>
      <c r="M10" s="5"/>
      <c r="N10" s="5"/>
      <c r="O10" s="5"/>
      <c r="P10" s="5"/>
      <c r="Q10" s="5"/>
      <c r="R10" s="4"/>
      <c r="S10" s="4"/>
      <c r="T10" s="4"/>
      <c r="U10" s="4"/>
    </row>
    <row r="11" spans="1:22" ht="36" customHeight="1" thickBot="1">
      <c r="A11" s="88" t="s">
        <v>7</v>
      </c>
      <c r="B11" s="89"/>
      <c r="C11" s="89"/>
      <c r="D11" s="90" t="s">
        <v>52</v>
      </c>
      <c r="E11" s="91"/>
      <c r="F11" s="91"/>
      <c r="G11" s="92"/>
      <c r="H11" s="44" t="s">
        <v>4</v>
      </c>
      <c r="I11" s="45" t="s">
        <v>5</v>
      </c>
      <c r="J11" s="22"/>
      <c r="K11" s="93" t="s">
        <v>23</v>
      </c>
      <c r="L11" s="94"/>
      <c r="M11" s="99" t="s">
        <v>42</v>
      </c>
      <c r="N11" s="99"/>
      <c r="O11" s="99"/>
      <c r="P11" s="99"/>
      <c r="Q11" s="100" t="s">
        <v>63</v>
      </c>
      <c r="R11" s="100"/>
      <c r="S11" s="24"/>
      <c r="T11" s="24"/>
      <c r="U11" s="24"/>
      <c r="V11" s="24"/>
    </row>
    <row r="12" spans="1:22" ht="27.75" customHeight="1">
      <c r="A12" s="101" t="s">
        <v>28</v>
      </c>
      <c r="B12" s="102"/>
      <c r="C12" s="102"/>
      <c r="D12" s="105" t="s">
        <v>53</v>
      </c>
      <c r="E12" s="106"/>
      <c r="F12" s="106"/>
      <c r="G12" s="107"/>
      <c r="H12" s="46" t="s">
        <v>6</v>
      </c>
      <c r="I12" s="55">
        <v>240927850</v>
      </c>
      <c r="J12" s="56"/>
      <c r="K12" s="95"/>
      <c r="L12" s="96"/>
      <c r="M12" s="49" t="s">
        <v>70</v>
      </c>
      <c r="N12" s="49" t="s">
        <v>1</v>
      </c>
      <c r="O12" s="49" t="s">
        <v>2</v>
      </c>
      <c r="P12" s="49" t="s">
        <v>82</v>
      </c>
      <c r="Q12" s="100"/>
      <c r="R12" s="100"/>
      <c r="S12" s="6"/>
      <c r="T12" s="6"/>
      <c r="U12" s="6"/>
      <c r="V12" s="6"/>
    </row>
    <row r="13" spans="1:22" ht="15.75" customHeight="1">
      <c r="A13" s="103"/>
      <c r="B13" s="104"/>
      <c r="C13" s="104"/>
      <c r="D13" s="108"/>
      <c r="E13" s="109"/>
      <c r="F13" s="109"/>
      <c r="G13" s="110"/>
      <c r="H13" s="47" t="s">
        <v>8</v>
      </c>
      <c r="I13" s="57" t="s">
        <v>9</v>
      </c>
      <c r="J13" s="56"/>
      <c r="K13" s="97"/>
      <c r="L13" s="98"/>
      <c r="M13" s="50"/>
      <c r="N13" s="50"/>
      <c r="O13" s="50"/>
      <c r="P13" s="51" t="s">
        <v>75</v>
      </c>
      <c r="Q13" s="100"/>
      <c r="R13" s="100"/>
      <c r="S13" s="6"/>
      <c r="T13" s="6"/>
      <c r="U13" s="6"/>
      <c r="V13" s="6"/>
    </row>
    <row r="14" spans="1:22" ht="15.75" customHeight="1">
      <c r="A14" s="103"/>
      <c r="B14" s="104"/>
      <c r="C14" s="104"/>
      <c r="D14" s="111"/>
      <c r="E14" s="112"/>
      <c r="F14" s="112"/>
      <c r="G14" s="113"/>
      <c r="H14" s="47" t="s">
        <v>10</v>
      </c>
      <c r="I14" s="57" t="s">
        <v>9</v>
      </c>
      <c r="J14" s="58"/>
      <c r="K14" s="59"/>
      <c r="L14" s="16"/>
      <c r="M14" s="114"/>
      <c r="N14" s="114"/>
      <c r="O14" s="114"/>
      <c r="P14" s="114"/>
      <c r="Q14" s="114"/>
      <c r="R14" s="114"/>
      <c r="S14" s="114"/>
      <c r="T14" s="114"/>
      <c r="U14" s="114"/>
      <c r="V14" s="114"/>
    </row>
    <row r="15" spans="1:22" ht="37.5" customHeight="1">
      <c r="A15" s="103" t="s">
        <v>46</v>
      </c>
      <c r="B15" s="104"/>
      <c r="C15" s="104"/>
      <c r="D15" s="115" t="s">
        <v>54</v>
      </c>
      <c r="E15" s="116"/>
      <c r="F15" s="116"/>
      <c r="G15" s="117"/>
      <c r="H15" s="47" t="s">
        <v>11</v>
      </c>
      <c r="I15" s="57"/>
      <c r="J15" s="58"/>
      <c r="K15" s="59"/>
      <c r="L15" s="16"/>
      <c r="M15" s="6"/>
      <c r="N15" s="6"/>
      <c r="O15" s="6"/>
      <c r="P15" s="6"/>
      <c r="Q15" s="6"/>
      <c r="R15" s="6"/>
      <c r="S15" s="6"/>
      <c r="T15" s="6"/>
      <c r="U15" s="6"/>
      <c r="V15" s="6"/>
    </row>
    <row r="16" spans="1:22" ht="15.75" customHeight="1">
      <c r="A16" s="103" t="s">
        <v>0</v>
      </c>
      <c r="B16" s="104"/>
      <c r="C16" s="104"/>
      <c r="D16" s="118" t="s">
        <v>55</v>
      </c>
      <c r="E16" s="119"/>
      <c r="F16" s="119"/>
      <c r="G16" s="120"/>
      <c r="H16" s="47" t="s">
        <v>12</v>
      </c>
      <c r="I16" s="57" t="s">
        <v>9</v>
      </c>
      <c r="J16" s="58"/>
      <c r="K16" s="59"/>
      <c r="L16" s="16"/>
      <c r="M16" s="6"/>
      <c r="N16" s="6"/>
      <c r="O16" s="6"/>
      <c r="P16" s="6"/>
      <c r="Q16" s="6"/>
      <c r="R16" s="6"/>
      <c r="S16" s="6"/>
      <c r="T16" s="6"/>
      <c r="U16" s="6"/>
      <c r="V16" s="6"/>
    </row>
    <row r="17" spans="1:22" ht="15.75" customHeight="1">
      <c r="A17" s="103"/>
      <c r="B17" s="104"/>
      <c r="C17" s="104"/>
      <c r="D17" s="108"/>
      <c r="E17" s="109"/>
      <c r="F17" s="109"/>
      <c r="G17" s="110"/>
      <c r="H17" s="47" t="s">
        <v>30</v>
      </c>
      <c r="I17" s="57" t="s">
        <v>9</v>
      </c>
      <c r="J17" s="58"/>
      <c r="K17" s="59"/>
      <c r="L17" s="16"/>
      <c r="M17" s="6"/>
      <c r="N17" s="6"/>
      <c r="O17" s="6"/>
      <c r="P17" s="6"/>
      <c r="Q17" s="6"/>
      <c r="R17" s="6"/>
      <c r="S17" s="6"/>
      <c r="T17" s="6"/>
      <c r="U17" s="6"/>
      <c r="V17" s="6"/>
    </row>
    <row r="18" spans="1:22" ht="15.75" customHeight="1">
      <c r="A18" s="103"/>
      <c r="B18" s="104"/>
      <c r="C18" s="104"/>
      <c r="D18" s="111"/>
      <c r="E18" s="112"/>
      <c r="F18" s="112"/>
      <c r="G18" s="113"/>
      <c r="H18" s="47" t="s">
        <v>31</v>
      </c>
      <c r="I18" s="57" t="s">
        <v>9</v>
      </c>
      <c r="J18" s="58"/>
      <c r="K18" s="59"/>
      <c r="L18" s="16"/>
      <c r="M18" s="6"/>
      <c r="N18" s="6"/>
      <c r="O18" s="6"/>
      <c r="P18" s="6"/>
      <c r="Q18" s="6"/>
      <c r="R18" s="6"/>
      <c r="S18" s="6"/>
      <c r="T18" s="6"/>
      <c r="U18" s="6"/>
      <c r="V18" s="6"/>
    </row>
    <row r="19" spans="1:22" ht="15.75" customHeight="1">
      <c r="A19" s="103" t="s">
        <v>29</v>
      </c>
      <c r="B19" s="104"/>
      <c r="C19" s="104"/>
      <c r="D19" s="123" t="s">
        <v>56</v>
      </c>
      <c r="E19" s="124"/>
      <c r="F19" s="124"/>
      <c r="G19" s="125"/>
      <c r="H19" s="47" t="s">
        <v>32</v>
      </c>
      <c r="I19" s="57" t="s">
        <v>9</v>
      </c>
      <c r="J19" s="58"/>
      <c r="K19" s="59"/>
      <c r="L19" s="16"/>
      <c r="M19" s="6"/>
      <c r="N19" s="6"/>
      <c r="O19" s="6"/>
      <c r="P19" s="6"/>
      <c r="Q19" s="6"/>
      <c r="R19" s="6"/>
      <c r="S19" s="6"/>
      <c r="T19" s="6"/>
      <c r="U19" s="6"/>
      <c r="V19" s="6"/>
    </row>
    <row r="20" spans="1:22" ht="15.75" customHeight="1">
      <c r="A20" s="103"/>
      <c r="B20" s="104"/>
      <c r="C20" s="104"/>
      <c r="D20" s="126"/>
      <c r="E20" s="127"/>
      <c r="F20" s="127"/>
      <c r="G20" s="128"/>
      <c r="H20" s="47" t="s">
        <v>33</v>
      </c>
      <c r="I20" s="57" t="s">
        <v>9</v>
      </c>
      <c r="J20" s="58"/>
      <c r="K20" s="59"/>
      <c r="L20" s="16"/>
      <c r="M20" s="6"/>
      <c r="N20" s="6"/>
      <c r="O20" s="6"/>
      <c r="P20" s="6"/>
      <c r="Q20" s="6"/>
      <c r="R20" s="6"/>
      <c r="S20" s="6"/>
      <c r="T20" s="6"/>
      <c r="U20" s="6"/>
      <c r="V20" s="6"/>
    </row>
    <row r="21" spans="1:22" ht="15.75" customHeight="1">
      <c r="A21" s="121"/>
      <c r="B21" s="122"/>
      <c r="C21" s="122"/>
      <c r="D21" s="126"/>
      <c r="E21" s="127"/>
      <c r="F21" s="127"/>
      <c r="G21" s="128"/>
      <c r="H21" s="48" t="s">
        <v>69</v>
      </c>
      <c r="I21" s="60">
        <f>SUM(I12:I20)</f>
        <v>240927850</v>
      </c>
      <c r="J21" s="58"/>
      <c r="K21" s="59"/>
      <c r="L21" s="16"/>
      <c r="M21" s="6"/>
      <c r="N21" s="6"/>
      <c r="O21" s="6"/>
      <c r="P21" s="6"/>
      <c r="Q21" s="6"/>
      <c r="R21" s="6"/>
      <c r="S21" s="6"/>
      <c r="T21" s="6"/>
      <c r="U21" s="6"/>
      <c r="V21" s="6"/>
    </row>
    <row r="22" spans="1:23" ht="30.75" customHeight="1">
      <c r="A22" s="99">
        <v>0</v>
      </c>
      <c r="B22" s="131" t="s">
        <v>39</v>
      </c>
      <c r="C22" s="131"/>
      <c r="D22" s="131"/>
      <c r="E22" s="131"/>
      <c r="F22" s="131"/>
      <c r="G22" s="132" t="s">
        <v>40</v>
      </c>
      <c r="H22" s="99" t="s">
        <v>67</v>
      </c>
      <c r="I22" s="99"/>
      <c r="J22" s="133" t="s">
        <v>66</v>
      </c>
      <c r="K22" s="131" t="s">
        <v>38</v>
      </c>
      <c r="L22" s="131"/>
      <c r="M22" s="138" t="s">
        <v>65</v>
      </c>
      <c r="N22" s="138"/>
      <c r="O22" s="138" t="s">
        <v>64</v>
      </c>
      <c r="P22" s="138"/>
      <c r="Q22" s="131" t="s">
        <v>25</v>
      </c>
      <c r="R22" s="129" t="s">
        <v>26</v>
      </c>
      <c r="S22" s="130" t="s">
        <v>27</v>
      </c>
      <c r="T22" s="129" t="s">
        <v>44</v>
      </c>
      <c r="U22" s="130" t="s">
        <v>45</v>
      </c>
      <c r="V22" s="134" t="s">
        <v>36</v>
      </c>
      <c r="W22" s="135" t="s">
        <v>47</v>
      </c>
    </row>
    <row r="23" spans="1:23" ht="12.75" customHeight="1">
      <c r="A23" s="99"/>
      <c r="B23" s="131"/>
      <c r="C23" s="131"/>
      <c r="D23" s="131"/>
      <c r="E23" s="131"/>
      <c r="F23" s="131"/>
      <c r="G23" s="132"/>
      <c r="H23" s="99"/>
      <c r="I23" s="99"/>
      <c r="J23" s="133"/>
      <c r="K23" s="131"/>
      <c r="L23" s="131"/>
      <c r="M23" s="137" t="s">
        <v>24</v>
      </c>
      <c r="N23" s="130" t="s">
        <v>17</v>
      </c>
      <c r="O23" s="137" t="s">
        <v>24</v>
      </c>
      <c r="P23" s="130" t="s">
        <v>17</v>
      </c>
      <c r="Q23" s="131"/>
      <c r="R23" s="129"/>
      <c r="S23" s="130"/>
      <c r="T23" s="129"/>
      <c r="U23" s="130"/>
      <c r="V23" s="134"/>
      <c r="W23" s="136"/>
    </row>
    <row r="24" spans="1:23" ht="30.75" customHeight="1">
      <c r="A24" s="99"/>
      <c r="B24" s="131"/>
      <c r="C24" s="131"/>
      <c r="D24" s="131"/>
      <c r="E24" s="131"/>
      <c r="F24" s="131"/>
      <c r="G24" s="132"/>
      <c r="H24" s="99"/>
      <c r="I24" s="99"/>
      <c r="J24" s="133"/>
      <c r="K24" s="131"/>
      <c r="L24" s="131"/>
      <c r="M24" s="137"/>
      <c r="N24" s="130"/>
      <c r="O24" s="137"/>
      <c r="P24" s="130"/>
      <c r="Q24" s="131"/>
      <c r="R24" s="129"/>
      <c r="S24" s="130"/>
      <c r="T24" s="129"/>
      <c r="U24" s="130"/>
      <c r="V24" s="134"/>
      <c r="W24" s="136"/>
    </row>
    <row r="25" spans="1:23" ht="210.75" customHeight="1">
      <c r="A25" s="38">
        <v>1</v>
      </c>
      <c r="B25" s="139" t="s">
        <v>57</v>
      </c>
      <c r="C25" s="140"/>
      <c r="D25" s="140"/>
      <c r="E25" s="140"/>
      <c r="F25" s="141"/>
      <c r="G25" s="40" t="s">
        <v>57</v>
      </c>
      <c r="H25" s="142" t="s">
        <v>60</v>
      </c>
      <c r="I25" s="143"/>
      <c r="J25" s="61">
        <v>0.15</v>
      </c>
      <c r="K25" s="144" t="s">
        <v>61</v>
      </c>
      <c r="L25" s="145"/>
      <c r="M25" s="62">
        <v>3</v>
      </c>
      <c r="N25" s="63">
        <f>(M25/3)</f>
        <v>1</v>
      </c>
      <c r="O25" s="41">
        <f>N25*J25</f>
        <v>0.15</v>
      </c>
      <c r="P25" s="33">
        <f>+O25/J25</f>
        <v>1</v>
      </c>
      <c r="Q25" s="34">
        <v>140927850</v>
      </c>
      <c r="R25" s="54">
        <v>136056410</v>
      </c>
      <c r="S25" s="33">
        <f>R25/Q25</f>
        <v>0.9654330921815667</v>
      </c>
      <c r="T25" s="39">
        <v>134369690</v>
      </c>
      <c r="U25" s="64">
        <f>T25/Q25</f>
        <v>0.9534644145922896</v>
      </c>
      <c r="V25" s="79" t="s">
        <v>78</v>
      </c>
      <c r="W25" s="53" t="s">
        <v>79</v>
      </c>
    </row>
    <row r="26" spans="1:23" ht="201" customHeight="1">
      <c r="A26" s="38">
        <v>2</v>
      </c>
      <c r="B26" s="146" t="s">
        <v>58</v>
      </c>
      <c r="C26" s="146"/>
      <c r="D26" s="146"/>
      <c r="E26" s="146"/>
      <c r="F26" s="146"/>
      <c r="G26" s="42" t="s">
        <v>59</v>
      </c>
      <c r="H26" s="147" t="s">
        <v>68</v>
      </c>
      <c r="I26" s="147"/>
      <c r="J26" s="65">
        <v>3</v>
      </c>
      <c r="K26" s="148" t="s">
        <v>62</v>
      </c>
      <c r="L26" s="149"/>
      <c r="M26" s="66">
        <v>3</v>
      </c>
      <c r="N26" s="63">
        <f>+M26/3</f>
        <v>1</v>
      </c>
      <c r="O26" s="66">
        <v>3</v>
      </c>
      <c r="P26" s="33">
        <f>+O26/J26</f>
        <v>1</v>
      </c>
      <c r="Q26" s="34">
        <v>100000000</v>
      </c>
      <c r="R26" s="35">
        <v>53917611</v>
      </c>
      <c r="S26" s="33">
        <f>R26/Q26</f>
        <v>0.53917611</v>
      </c>
      <c r="T26" s="35">
        <v>53917611</v>
      </c>
      <c r="U26" s="64">
        <f>T26/Q26</f>
        <v>0.53917611</v>
      </c>
      <c r="V26" s="79" t="s">
        <v>81</v>
      </c>
      <c r="W26" s="53" t="s">
        <v>80</v>
      </c>
    </row>
    <row r="27" spans="2:21" s="17" customFormat="1" ht="30.75" customHeight="1">
      <c r="B27" s="150"/>
      <c r="C27" s="150"/>
      <c r="D27" s="29"/>
      <c r="E27" s="27"/>
      <c r="F27" s="30"/>
      <c r="G27" s="151"/>
      <c r="H27" s="151"/>
      <c r="K27" s="36"/>
      <c r="L27" s="36"/>
      <c r="M27" s="37" t="s">
        <v>3</v>
      </c>
      <c r="N27" s="67">
        <f>AVERAGE(N25:N26)</f>
        <v>1</v>
      </c>
      <c r="O27" s="43"/>
      <c r="P27" s="52">
        <f>AVERAGE(P25:P26)</f>
        <v>1</v>
      </c>
      <c r="Q27" s="68">
        <f>SUM(Q25:Q26)</f>
        <v>240927850</v>
      </c>
      <c r="R27" s="69">
        <f>SUM(R25:R26)</f>
        <v>189974021</v>
      </c>
      <c r="S27" s="70">
        <f>R27/Q27</f>
        <v>0.7885100082867132</v>
      </c>
      <c r="T27" s="71">
        <f>SUM(T25:T26)</f>
        <v>188287301</v>
      </c>
      <c r="U27" s="72">
        <f>T27/Q27</f>
        <v>0.7815090741896381</v>
      </c>
    </row>
    <row r="28" spans="2:19" s="17" customFormat="1" ht="30.75" customHeight="1">
      <c r="B28" s="152" t="s">
        <v>35</v>
      </c>
      <c r="C28" s="152"/>
      <c r="D28" s="28">
        <v>0</v>
      </c>
      <c r="F28" s="18" t="s">
        <v>34</v>
      </c>
      <c r="G28" s="153">
        <v>43403</v>
      </c>
      <c r="H28" s="154"/>
      <c r="M28" s="23"/>
      <c r="N28" s="31"/>
      <c r="O28" s="19"/>
      <c r="P28" s="19"/>
      <c r="Q28" s="32"/>
      <c r="R28" s="77"/>
      <c r="S28" s="20"/>
    </row>
    <row r="29" spans="18:19" ht="15">
      <c r="R29" s="78"/>
      <c r="S29" s="9"/>
    </row>
    <row r="30" spans="18:19" ht="12.75">
      <c r="R30" s="9"/>
      <c r="S30" s="9"/>
    </row>
    <row r="31" spans="1:22" s="11" customFormat="1" ht="21.75" customHeight="1">
      <c r="A31" s="1"/>
      <c r="B31" s="10"/>
      <c r="C31" s="155" t="s">
        <v>37</v>
      </c>
      <c r="D31" s="155"/>
      <c r="E31" s="155"/>
      <c r="F31" s="155"/>
      <c r="G31" s="155"/>
      <c r="H31" s="155"/>
      <c r="I31" s="155"/>
      <c r="J31" s="155"/>
      <c r="K31" s="155"/>
      <c r="L31" s="155"/>
      <c r="M31" s="156" t="s">
        <v>43</v>
      </c>
      <c r="N31" s="156"/>
      <c r="O31" s="156"/>
      <c r="P31" s="156"/>
      <c r="Q31" s="156"/>
      <c r="R31" s="156"/>
      <c r="S31" s="156"/>
      <c r="T31" s="156"/>
      <c r="U31" s="156"/>
      <c r="V31" s="157"/>
    </row>
    <row r="32" spans="1:22" s="11" customFormat="1" ht="29.25" customHeight="1">
      <c r="A32" s="158" t="s">
        <v>14</v>
      </c>
      <c r="B32" s="159"/>
      <c r="C32" s="155" t="s">
        <v>50</v>
      </c>
      <c r="D32" s="155"/>
      <c r="E32" s="155"/>
      <c r="F32" s="155"/>
      <c r="G32" s="155"/>
      <c r="H32" s="155"/>
      <c r="I32" s="155"/>
      <c r="J32" s="155"/>
      <c r="K32" s="155"/>
      <c r="L32" s="155"/>
      <c r="M32" s="156" t="s">
        <v>76</v>
      </c>
      <c r="N32" s="156"/>
      <c r="O32" s="156"/>
      <c r="P32" s="156"/>
      <c r="Q32" s="156"/>
      <c r="R32" s="156"/>
      <c r="S32" s="156"/>
      <c r="T32" s="156"/>
      <c r="U32" s="156"/>
      <c r="V32" s="157"/>
    </row>
    <row r="33" spans="1:22" ht="29.25" customHeight="1">
      <c r="A33" s="158" t="s">
        <v>13</v>
      </c>
      <c r="B33" s="159"/>
      <c r="C33" s="155"/>
      <c r="D33" s="155"/>
      <c r="E33" s="155"/>
      <c r="F33" s="155"/>
      <c r="G33" s="155"/>
      <c r="H33" s="155"/>
      <c r="I33" s="155"/>
      <c r="J33" s="155"/>
      <c r="K33" s="155"/>
      <c r="L33" s="155"/>
      <c r="M33" s="156"/>
      <c r="N33" s="156"/>
      <c r="O33" s="156"/>
      <c r="P33" s="156"/>
      <c r="Q33" s="156"/>
      <c r="R33" s="156"/>
      <c r="S33" s="156"/>
      <c r="T33" s="156"/>
      <c r="U33" s="156"/>
      <c r="V33" s="157"/>
    </row>
    <row r="34" spans="1:22" ht="29.25" customHeight="1">
      <c r="A34" s="158" t="s">
        <v>15</v>
      </c>
      <c r="B34" s="159"/>
      <c r="C34" s="155" t="s">
        <v>51</v>
      </c>
      <c r="D34" s="155"/>
      <c r="E34" s="155"/>
      <c r="F34" s="155"/>
      <c r="G34" s="155"/>
      <c r="H34" s="155"/>
      <c r="I34" s="155"/>
      <c r="J34" s="155"/>
      <c r="K34" s="155"/>
      <c r="L34" s="155"/>
      <c r="M34" s="156" t="s">
        <v>77</v>
      </c>
      <c r="N34" s="156"/>
      <c r="O34" s="156"/>
      <c r="P34" s="156"/>
      <c r="Q34" s="156"/>
      <c r="R34" s="156"/>
      <c r="S34" s="156"/>
      <c r="T34" s="156"/>
      <c r="U34" s="156"/>
      <c r="V34" s="157"/>
    </row>
    <row r="35" spans="1:22" ht="29.25" customHeight="1">
      <c r="A35" s="158" t="s">
        <v>16</v>
      </c>
      <c r="B35" s="159"/>
      <c r="C35" s="160">
        <v>43830</v>
      </c>
      <c r="D35" s="155"/>
      <c r="E35" s="155"/>
      <c r="F35" s="155"/>
      <c r="G35" s="155"/>
      <c r="H35" s="155"/>
      <c r="I35" s="155"/>
      <c r="J35" s="155"/>
      <c r="K35" s="155"/>
      <c r="L35" s="155"/>
      <c r="M35" s="161">
        <f>+C35</f>
        <v>43830</v>
      </c>
      <c r="N35" s="156"/>
      <c r="O35" s="156"/>
      <c r="P35" s="156"/>
      <c r="Q35" s="156"/>
      <c r="R35" s="156"/>
      <c r="S35" s="156"/>
      <c r="T35" s="156"/>
      <c r="U35" s="156"/>
      <c r="V35" s="157"/>
    </row>
    <row r="44" ht="13.5" thickBot="1"/>
    <row r="45" spans="19:22" ht="15.75" thickBot="1">
      <c r="S45" s="73" t="s">
        <v>71</v>
      </c>
      <c r="T45" s="73" t="s">
        <v>72</v>
      </c>
      <c r="U45" s="73" t="s">
        <v>73</v>
      </c>
      <c r="V45" s="73" t="s">
        <v>74</v>
      </c>
    </row>
    <row r="46" spans="19:21" ht="15.75" thickBot="1">
      <c r="S46" s="75">
        <v>240927850</v>
      </c>
      <c r="T46" s="74">
        <v>196453627</v>
      </c>
      <c r="U46" s="76">
        <v>99097611</v>
      </c>
    </row>
    <row r="48" ht="12.75">
      <c r="K48" s="21"/>
    </row>
  </sheetData>
  <sheetProtection/>
  <mergeCells count="65">
    <mergeCell ref="A34:B34"/>
    <mergeCell ref="C34:L34"/>
    <mergeCell ref="M34:V34"/>
    <mergeCell ref="A35:B35"/>
    <mergeCell ref="C35:L35"/>
    <mergeCell ref="M35:V35"/>
    <mergeCell ref="A32:B32"/>
    <mergeCell ref="C32:L32"/>
    <mergeCell ref="M32:V32"/>
    <mergeCell ref="A33:B33"/>
    <mergeCell ref="C33:L33"/>
    <mergeCell ref="M33:V33"/>
    <mergeCell ref="B27:C27"/>
    <mergeCell ref="G27:H27"/>
    <mergeCell ref="B28:C28"/>
    <mergeCell ref="G28:H28"/>
    <mergeCell ref="C31:L31"/>
    <mergeCell ref="M31:V31"/>
    <mergeCell ref="B25:F25"/>
    <mergeCell ref="H25:I25"/>
    <mergeCell ref="K25:L25"/>
    <mergeCell ref="B26:F26"/>
    <mergeCell ref="H26:I26"/>
    <mergeCell ref="K26:L26"/>
    <mergeCell ref="U22:U24"/>
    <mergeCell ref="V22:V24"/>
    <mergeCell ref="W22:W24"/>
    <mergeCell ref="M23:M24"/>
    <mergeCell ref="N23:N24"/>
    <mergeCell ref="O23:O24"/>
    <mergeCell ref="P23:P24"/>
    <mergeCell ref="M22:N22"/>
    <mergeCell ref="O22:P22"/>
    <mergeCell ref="Q22:Q24"/>
    <mergeCell ref="R22:R24"/>
    <mergeCell ref="S22:S24"/>
    <mergeCell ref="T22:T24"/>
    <mergeCell ref="A22:A24"/>
    <mergeCell ref="B22:F24"/>
    <mergeCell ref="G22:G24"/>
    <mergeCell ref="H22:I24"/>
    <mergeCell ref="J22:J24"/>
    <mergeCell ref="K22:L24"/>
    <mergeCell ref="A15:C15"/>
    <mergeCell ref="D15:G15"/>
    <mergeCell ref="A16:C18"/>
    <mergeCell ref="D16:G18"/>
    <mergeCell ref="A19:C21"/>
    <mergeCell ref="D19:G21"/>
    <mergeCell ref="A5:V5"/>
    <mergeCell ref="A11:C11"/>
    <mergeCell ref="D11:G11"/>
    <mergeCell ref="K11:L13"/>
    <mergeCell ref="M11:P11"/>
    <mergeCell ref="Q11:R13"/>
    <mergeCell ref="A12:C14"/>
    <mergeCell ref="D12:G14"/>
    <mergeCell ref="M14:V14"/>
    <mergeCell ref="A1:C4"/>
    <mergeCell ref="D1:R2"/>
    <mergeCell ref="S1:V1"/>
    <mergeCell ref="S2:V2"/>
    <mergeCell ref="D3:R4"/>
    <mergeCell ref="S3:U3"/>
    <mergeCell ref="S4:U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2020-02-06T19:02:29Z</dcterms:modified>
  <cp:category/>
  <cp:version/>
  <cp:contentType/>
  <cp:contentStatus/>
</cp:coreProperties>
</file>