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640" activeTab="0"/>
  </bookViews>
  <sheets>
    <sheet name="POA-1" sheetId="1" r:id="rId1"/>
  </sheets>
  <definedNames/>
  <calcPr fullCalcOnLoad="1"/>
</workbook>
</file>

<file path=xl/comments1.xml><?xml version="1.0" encoding="utf-8"?>
<comments xmlns="http://schemas.openxmlformats.org/spreadsheetml/2006/main">
  <authors>
    <author>Celia Vel?squez</author>
  </authors>
  <commentList>
    <comment ref="M22" authorId="0">
      <text>
        <r>
          <rPr>
            <b/>
            <sz val="9"/>
            <rFont val="Tahoma"/>
            <family val="2"/>
          </rPr>
          <t>Esta casilla corresponde a cada actividad POA según su indicador</t>
        </r>
        <r>
          <rPr>
            <sz val="9"/>
            <rFont val="Tahoma"/>
            <family val="2"/>
          </rPr>
          <t xml:space="preserve">
</t>
        </r>
      </text>
    </comment>
    <comment ref="O22" authorId="0">
      <text>
        <r>
          <rPr>
            <b/>
            <sz val="9"/>
            <rFont val="Tahoma"/>
            <family val="2"/>
          </rPr>
          <t>Esta actividad corresponde al promedio ponderadode todas las actividades POA que cumplen la meta PA</t>
        </r>
        <r>
          <rPr>
            <sz val="9"/>
            <rFont val="Tahoma"/>
            <family val="2"/>
          </rPr>
          <t xml:space="preserve">
</t>
        </r>
      </text>
    </comment>
  </commentList>
</comments>
</file>

<file path=xl/sharedStrings.xml><?xml version="1.0" encoding="utf-8"?>
<sst xmlns="http://schemas.openxmlformats.org/spreadsheetml/2006/main" count="106" uniqueCount="95">
  <si>
    <t>PROYECTO:</t>
  </si>
  <si>
    <t>JUNIO</t>
  </si>
  <si>
    <t>SEPTIEMBRE</t>
  </si>
  <si>
    <t>DICIEMBRE</t>
  </si>
  <si>
    <t>TOTAL</t>
  </si>
  <si>
    <t>PRESUPUESTO</t>
  </si>
  <si>
    <t>VALOR ($)</t>
  </si>
  <si>
    <t>Presupuesto asignado inicialmente</t>
  </si>
  <si>
    <t xml:space="preserve">LINEA ESTRATEGICA DEL PGAR: </t>
  </si>
  <si>
    <t>Adición o ajuste (1):</t>
  </si>
  <si>
    <t>(+ o -)</t>
  </si>
  <si>
    <t>Adición o ajuste (2):</t>
  </si>
  <si>
    <t>Adición o ajuste (3):</t>
  </si>
  <si>
    <t>Adición o ajuste (4):</t>
  </si>
  <si>
    <t>FIRMA</t>
  </si>
  <si>
    <t>NOMBRE</t>
  </si>
  <si>
    <t>CARGO / ROL</t>
  </si>
  <si>
    <t>FECHA</t>
  </si>
  <si>
    <t>% DE AVANCE FÍSICO ACUMULADO</t>
  </si>
  <si>
    <t>CORPORACIÓN AUTÓNOMA REGIONAL DE BOYACÁ</t>
  </si>
  <si>
    <t>FORMATO DE REGISTRO</t>
  </si>
  <si>
    <t>SISTEMA INTEGRADO DE GESTIÓN DE LA CALIDAD</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</si>
  <si>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</si>
  <si>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</si>
  <si>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</si>
  <si>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</si>
  <si>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</si>
  <si>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</si>
  <si>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</si>
  <si>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</si>
  <si>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</si>
  <si>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</si>
  <si>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</si>
  <si>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</si>
  <si>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</si>
  <si>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Fecha de la versión</t>
  </si>
  <si>
    <t>Versión POA a evaluar</t>
  </si>
  <si>
    <t>OBSERVACIONES (SEGÚN APLIQUE)</t>
  </si>
  <si>
    <t>ELABORÓ</t>
  </si>
  <si>
    <t>INDICADORES POA DE RENDIMIENTO O GESTION</t>
  </si>
  <si>
    <t xml:space="preserve">METAS MATRIZ ACCIONES OPERATIVAS  PROYECTO PA </t>
  </si>
  <si>
    <t>ACTIVIDADES  POA</t>
  </si>
  <si>
    <t>EVALUACIÓN MISIONAL</t>
  </si>
  <si>
    <t xml:space="preserve">TRIMESTRE EVALUADO </t>
  </si>
  <si>
    <t>APROBO</t>
  </si>
  <si>
    <t>VALOR PAGADO ($)
ACTIVIDAD</t>
  </si>
  <si>
    <t>% DE EJECUCIÓN
SOBRE PAGOS</t>
  </si>
  <si>
    <t>SUBPROGRAMA:</t>
  </si>
  <si>
    <r>
      <rPr>
        <b/>
        <sz val="10"/>
        <rFont val="Arial"/>
        <family val="2"/>
      </rPr>
      <t>FUENTE DE VERIFICACION DE EVIDENCIAS REPORTADAS</t>
    </r>
    <r>
      <rPr>
        <sz val="10"/>
        <rFont val="Arial"/>
        <family val="0"/>
      </rPr>
      <t xml:space="preserve"> 
(Señalar ruta magnetica o fisica de acceso a la evidencia)</t>
    </r>
  </si>
  <si>
    <t>Versión 0</t>
  </si>
  <si>
    <t>REGISTRO PARA  SEGUIMIENTO PLANES OPERATIVOS - POAS</t>
  </si>
  <si>
    <t>LUZ DEYANIRA GONZALEZ CASTILLO</t>
  </si>
  <si>
    <t>PROCESOS PRODUCTIVOS COMPETITIVOS Y SOSTENIBLES, PREVENCIÓN Y CONTROL DE LA CONTAMINACIÓN Y EL DETERIORO AMBIENTAL</t>
  </si>
  <si>
    <t>Saneamiento Ambiental</t>
  </si>
  <si>
    <t>Atención a la Gestión Integral de Residuos Sólidos y Peligrosos</t>
  </si>
  <si>
    <t>JAIRO IGNACIO GARCIA RODRIGUEZ</t>
  </si>
  <si>
    <t>Subdierector de Ecosistemas y Gestión Ambiental</t>
  </si>
  <si>
    <t>Subdirectora de Planeación y Sistemas de Información</t>
  </si>
  <si>
    <t>Orientación, Apoyo y Seguimiento a los PGIRS</t>
  </si>
  <si>
    <t>Hacer seguimiento a los PGIRS</t>
  </si>
  <si>
    <t xml:space="preserve">Implementar procesos de orientación para la minimización, separación  y aprovechamiento de Residuos Sólidos en la fuente </t>
  </si>
  <si>
    <t xml:space="preserve">Apoyo y seguimiento a  las cadenas u organizaciones de recuperación y comercialización de residuos aprovechables </t>
  </si>
  <si>
    <t>Fortalecimiento de la mesa regional de reciclaje</t>
  </si>
  <si>
    <t xml:space="preserve"> Apoyo y seguimiento al establecimiento de proyectos modelo para el aprovechamiento de residuos sólidos urbanos </t>
  </si>
  <si>
    <t>Acompañar el proceso de implementacion del PGIRS actualizado en su componente de aprovechamiento de residuos solidos</t>
  </si>
  <si>
    <t>Desarrollar sesiones para el fortalecimiento de la mesa regional de reciclaje</t>
  </si>
  <si>
    <t>Apoyo y seguimiento al establecimiento de proyectos modelo para el aprovechamiento de residuos sólidos urbanos (orgánicos e inorgánicos reciclables) con perspectiva de sostenibilidad social y ambiental</t>
  </si>
  <si>
    <t>21 municipios priorizados para acompañamiento en proceso de implementacon de PGIRS</t>
  </si>
  <si>
    <t>9 municipios priorizados para orientacion en minimizacion, separacion y aprovechamiento de RS</t>
  </si>
  <si>
    <t xml:space="preserve">1 cadena u organización de recuperacion y comercializacion de residuos aprovechables apoyada </t>
  </si>
  <si>
    <t>1 accion desarrollada para el fortalecimiento de la mesa regional de reciclaje</t>
  </si>
  <si>
    <t>1 proyecto modelo de aprovechamiento de RS urbanos apoyado</t>
  </si>
  <si>
    <t>No. De municipios con acompañamiento en proceso de PGIR realizado/No. De municipios programados</t>
  </si>
  <si>
    <t>No. De municipios con orientacion en RESPEL realizado/No. De municipios programados</t>
  </si>
  <si>
    <t>No. De cadenas u organización apoyadas/No. De cadenas u organizaciones programadas</t>
  </si>
  <si>
    <t>No de acciones desarrolladas/No. De acciones programadas</t>
  </si>
  <si>
    <t>No de proyectos apoyados/No. De proyectos programadas a apyar</t>
  </si>
  <si>
    <r>
      <t xml:space="preserve">AÑO: </t>
    </r>
    <r>
      <rPr>
        <b/>
        <u val="single"/>
        <sz val="16"/>
        <rFont val="Arial"/>
        <family val="2"/>
      </rPr>
      <t>2019</t>
    </r>
  </si>
  <si>
    <t>AVANCE METAS PA 2019</t>
  </si>
  <si>
    <t>AVANCE METAS POA 2019</t>
  </si>
  <si>
    <t>METAS AÑO 2019 P.A.</t>
  </si>
  <si>
    <t>METAS AÑO 2019 POA</t>
  </si>
  <si>
    <t>Formatos FGP-23 de la carpeta de cada expediente</t>
  </si>
  <si>
    <t>Acta   FGP-23</t>
  </si>
  <si>
    <t>X</t>
  </si>
  <si>
    <t>Se adelantó reunión con las asociaciones de recicladores de los municipios de Tunja, Paipa, Duitama, Sogamoso, Soatá y Villa de Leiva,  con el ánimo de verificar la inclusión de las mismas al esquema de aprovechamiento de residuos sólidos en los municipios donde se encuentran dichas asociaciones.
Reunión con recicladores formales e informales del municipio de Puerto Boyacá, para brindar charlas de orientación en transformación empresarial.</t>
  </si>
  <si>
    <t>Visita de inspección y orientación al proyecto de transformación de residuos orgánicos Fundación Prospei en el municipio de Iza.
Asistencia  presentación de proyecto de transformación de orgánicos para el municipio de Tunja con sede en Cómbita, Precooperativa Multiactiva Hidro-Orgánica</t>
  </si>
  <si>
    <t>Carpetas CPS-2019033 y CPS-2019054
Carpetas 130-4717 Plan de Participación
130-7403 Planes Interinstitucionales de Educación Ambiental 
Formulario "Solicitud para apoyar la realización de acciones de comunicación organizacional"
Correo electrónico psanchez@corpoboyaca.gov.co</t>
  </si>
  <si>
    <t>MARZO</t>
  </si>
  <si>
    <t>Total</t>
  </si>
  <si>
    <t>No.</t>
  </si>
  <si>
    <t xml:space="preserve">Se realizó mesas técnicas de orientación en temática de PGIRS, a los municipios de El Cocuy, Sogamoso, Tunja,  Puerto Boyacá, Chivatá, Tasco,  Oicatá, Miraflores, Otanche, Tota, Aquitania, Cuitiva, Firavitoba e Iza.
Asistencia y participación en el comité coordinador PGIRS en los municipios de Tibasosa, Tasco, Tota, Oicatá, Belén y Sáchica.
Participación en la mesa interinstitucional de residuos sólidos de Boyacá con Contraloría, Procuraduría, Empresa de Servicios Públicos de Boyacá, PDA, Secretaría de Medio Ambiente de la Gobernación. Corpochivor y alcaldías de Tunja y Sogamoso y sus operadores de servicio.
</t>
  </si>
  <si>
    <t>14</t>
  </si>
  <si>
    <r>
      <t xml:space="preserve">Fortalecimiento de recurso humano a través de la contratación de un profesional y un técnico para apoyar  el programa de minimización y separación en la fuente y seguimiento a la implementación del PGIRS en el componente de aprovechamiento.
</t>
    </r>
    <r>
      <rPr>
        <b/>
        <sz val="10"/>
        <rFont val="Arial"/>
        <family val="2"/>
      </rPr>
      <t>CPS-2019033:</t>
    </r>
    <r>
      <rPr>
        <sz val="10"/>
        <rFont val="Arial"/>
        <family val="2"/>
      </rPr>
      <t xml:space="preserve"> Reunión con la supervisora, para establecer plan de trabajo y suministro de materiales para la implementación del programa de minimización y separación de residuos, solicitud de cotizaciones de los materiales acordados.
Solicitud al equipo de comunciaciones de diseño de cartilla e imantados para desarrollo del programa.
Socialización del programa a través de los CIDEA de los municipios de: Paz de Río, Tunja, Sogamoso, Duitama, Paipa, Tota, Socha, Soatá y Aquitania, con el fin que este sea integrado a los Planes Opertivos de estos Comités, en este sentido se realizó diligenciamiento de la matriz del plan operativo de los CIDEA de Tunja y Sogamoso, incluyendo las actividades del programa.
Reunión con las funcionarias de Cultura Ambiental adscritas a las Oficinas territoriales, con el fin de socializar el programa y solicitar apoyo. 
Extensión del programa al municipio de Tibasosa a través del CIDEA con capacitaciones sobre gestión adecuada de residuos sólidos y entrega de bolsas ecológicas, en la actividad ensúciate para limpiar el agua de nuestro pais.
Elabboración y envío de Circular 19, a los 87 municipios de la jurisdicción, referente a la adecuada implementación y operación de estaciones de clasificación y aprovechamiento de residuos  sólidos.</t>
    </r>
  </si>
  <si>
    <t>3201-0900-0002-0001-02</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</si>
</sst>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00_ ;_ * \-#,##0.00_ ;_ * &quot;-&quot;??_ ;_ @_ "/>
    <numFmt numFmtId="181" formatCode="_(* #,##0_);_(* \(#,##0\);_(* &quot;-&quot;??_);_(@_)"/>
    <numFmt numFmtId="182" formatCode="_-[$$-340A]\ * #,##0_-;\-[$$-340A]\ * #,##0_-;_-[$$-340A]\ * &quot;-&quot;_-;_-@_-"/>
    <numFmt numFmtId="183" formatCode="0.0"/>
    <numFmt numFmtId="184" formatCode="[$-240A]dddd\,\ d\ &quot;de&quot;\ mmmm\ &quot;de&quot;\ yyyy"/>
    <numFmt numFmtId="185" formatCode="0.0%"/>
  </numFmts>
  <fonts count="34">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9"/>
      <name val="Tahoma"/>
      <family val="2"/>
    </font>
    <font>
      <b/>
      <sz val="9"/>
      <name val="Tahoma"/>
      <family val="2"/>
    </font>
    <font>
      <sz val="11"/>
      <name val="Arial"/>
      <family val="2"/>
    </font>
    <font>
      <b/>
      <sz val="11"/>
      <name val="Arial"/>
      <family val="2"/>
    </font>
    <font>
      <sz val="9"/>
      <name val="Arial"/>
      <family val="2"/>
    </font>
    <font>
      <b/>
      <u val="single"/>
      <sz val="16"/>
      <name val="Arial"/>
      <family val="2"/>
    </font>
    <font>
      <b/>
      <sz val="10"/>
      <color indexed="8"/>
      <name val="Arial"/>
      <family val="2"/>
    </font>
    <font>
      <b/>
      <sz val="10"/>
      <color theme="1"/>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3499799966812134"/>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style="thin"/>
      <right style="medium"/>
      <top style="thin"/>
      <bottom style="thin"/>
    </border>
    <border>
      <left style="thin"/>
      <right style="thin"/>
      <top/>
      <bottom style="thin"/>
    </border>
    <border>
      <left style="thin"/>
      <right style="medium"/>
      <top>
        <color indexed="63"/>
      </top>
      <bottom style="thin"/>
    </border>
    <border>
      <left style="thin"/>
      <right style="thin"/>
      <top style="medium"/>
      <bottom style="medium"/>
    </border>
    <border>
      <left style="thin"/>
      <right style="medium"/>
      <top style="medium"/>
      <bottom style="medium"/>
    </border>
    <border>
      <left style="thin"/>
      <right style="thin"/>
      <top style="thin"/>
      <bottom>
        <color indexed="63"/>
      </bottom>
    </border>
    <border>
      <left style="thin"/>
      <right style="medium"/>
      <top style="thin"/>
      <bottom>
        <color indexed="63"/>
      </bottom>
    </border>
    <border>
      <left style="thin"/>
      <right/>
      <top style="thin"/>
      <bottom style="thin"/>
    </border>
    <border>
      <left/>
      <right style="thin"/>
      <top style="thin"/>
      <bottom style="thin"/>
    </border>
    <border>
      <left/>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style="thin"/>
      <top>
        <color indexed="63"/>
      </top>
      <bottom style="thin"/>
    </border>
    <border>
      <left style="medium"/>
      <right style="thin"/>
      <top style="medium"/>
      <bottom style="medium"/>
    </border>
    <border>
      <left style="medium"/>
      <right style="thin"/>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56">
    <xf numFmtId="0" fontId="0" fillId="0" borderId="0" xfId="0" applyAlignment="1">
      <alignment/>
    </xf>
    <xf numFmtId="0" fontId="0" fillId="0" borderId="0" xfId="0" applyAlignment="1" applyProtection="1">
      <alignment vertical="center"/>
      <protection locked="0"/>
    </xf>
    <xf numFmtId="0" fontId="22"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0" fontId="20" fillId="0" borderId="0" xfId="0" applyFont="1" applyBorder="1" applyAlignment="1" applyProtection="1">
      <alignment vertical="center"/>
      <protection locked="0"/>
    </xf>
    <xf numFmtId="49" fontId="20" fillId="0" borderId="0" xfId="49" applyNumberFormat="1" applyFont="1" applyBorder="1" applyAlignment="1" applyProtection="1">
      <alignment vertical="center"/>
      <protection locked="0"/>
    </xf>
    <xf numFmtId="49" fontId="20" fillId="0" borderId="0" xfId="49" applyNumberFormat="1"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49" fontId="0" fillId="0" borderId="0" xfId="49" applyNumberFormat="1" applyFont="1" applyAlignment="1" applyProtection="1">
      <alignment vertical="center"/>
      <protection locked="0"/>
    </xf>
    <xf numFmtId="3" fontId="0" fillId="0" borderId="0" xfId="0" applyNumberFormat="1" applyAlignment="1" applyProtection="1">
      <alignmen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pplyProtection="1">
      <alignment horizontal="center" vertical="center"/>
      <protection/>
    </xf>
    <xf numFmtId="0" fontId="19" fillId="17" borderId="1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0" fontId="19" fillId="0" borderId="10" xfId="0" applyFont="1" applyFill="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vertical="center"/>
      <protection/>
    </xf>
    <xf numFmtId="3" fontId="0" fillId="0" borderId="0" xfId="0" applyNumberFormat="1" applyFont="1" applyFill="1" applyBorder="1" applyAlignment="1" applyProtection="1">
      <alignment horizontal="right" vertical="center"/>
      <protection/>
    </xf>
    <xf numFmtId="0" fontId="19"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182" fontId="20" fillId="0" borderId="0" xfId="0" applyNumberFormat="1" applyFont="1" applyFill="1" applyBorder="1" applyAlignment="1" applyProtection="1">
      <alignment horizontal="center" vertical="center"/>
      <protection/>
    </xf>
    <xf numFmtId="0" fontId="0" fillId="0" borderId="0" xfId="0" applyAlignment="1" applyProtection="1">
      <alignment vertical="center"/>
      <protection/>
    </xf>
    <xf numFmtId="0" fontId="0" fillId="0" borderId="10" xfId="0" applyBorder="1" applyAlignment="1" applyProtection="1">
      <alignment horizontal="justify" vertical="center"/>
      <protection/>
    </xf>
    <xf numFmtId="9" fontId="0" fillId="0" borderId="0" xfId="49" applyNumberFormat="1" applyFont="1" applyFill="1" applyBorder="1" applyAlignment="1" applyProtection="1">
      <alignment horizontal="center" vertical="center"/>
      <protection/>
    </xf>
    <xf numFmtId="3" fontId="0" fillId="0" borderId="0" xfId="0" applyNumberFormat="1" applyFill="1" applyBorder="1" applyAlignment="1" applyProtection="1">
      <alignment vertical="center"/>
      <protection/>
    </xf>
    <xf numFmtId="3" fontId="0" fillId="0" borderId="0" xfId="0" applyNumberFormat="1" applyFont="1" applyFill="1" applyBorder="1" applyAlignment="1">
      <alignment horizontal="justify" vertical="center" wrapText="1"/>
    </xf>
    <xf numFmtId="0" fontId="19" fillId="24" borderId="0" xfId="0" applyFont="1" applyFill="1" applyBorder="1" applyAlignment="1" applyProtection="1">
      <alignment horizontal="center" vertical="center"/>
      <protection/>
    </xf>
    <xf numFmtId="0" fontId="19" fillId="0" borderId="0" xfId="0" applyFont="1" applyBorder="1" applyAlignment="1" applyProtection="1">
      <alignment horizontal="right" vertical="center"/>
      <protection/>
    </xf>
    <xf numFmtId="0" fontId="19" fillId="0" borderId="0" xfId="0" applyFont="1" applyFill="1" applyBorder="1" applyAlignment="1" applyProtection="1">
      <alignment horizontal="center" vertical="center"/>
      <protection locked="0"/>
    </xf>
    <xf numFmtId="0" fontId="27" fillId="0" borderId="10" xfId="0" applyFont="1" applyFill="1" applyBorder="1" applyAlignment="1" applyProtection="1">
      <alignment horizontal="center" vertical="center"/>
      <protection locked="0"/>
    </xf>
    <xf numFmtId="14" fontId="27" fillId="0" borderId="10" xfId="0" applyNumberFormat="1" applyFont="1" applyFill="1" applyBorder="1" applyAlignment="1" applyProtection="1">
      <alignment horizontal="center" vertical="center"/>
      <protection locked="0"/>
    </xf>
    <xf numFmtId="0" fontId="0" fillId="0" borderId="0" xfId="0" applyBorder="1" applyAlignment="1" applyProtection="1">
      <alignment vertical="center"/>
      <protection/>
    </xf>
    <xf numFmtId="3" fontId="0" fillId="0" borderId="11" xfId="0" applyNumberFormat="1" applyFont="1" applyFill="1" applyBorder="1" applyAlignment="1" applyProtection="1">
      <alignment horizontal="left" vertical="center"/>
      <protection/>
    </xf>
    <xf numFmtId="0" fontId="19" fillId="0" borderId="12" xfId="0" applyFont="1" applyFill="1" applyBorder="1" applyAlignment="1" applyProtection="1">
      <alignment horizontal="justify" vertical="center"/>
      <protection/>
    </xf>
    <xf numFmtId="3" fontId="0" fillId="0" borderId="13" xfId="0" applyNumberFormat="1" applyFont="1" applyFill="1" applyBorder="1" applyAlignment="1" applyProtection="1">
      <alignment horizontal="right" vertical="center"/>
      <protection/>
    </xf>
    <xf numFmtId="0" fontId="19" fillId="16" borderId="14" xfId="0" applyFont="1" applyFill="1" applyBorder="1" applyAlignment="1" applyProtection="1">
      <alignment horizontal="center" vertical="center"/>
      <protection/>
    </xf>
    <xf numFmtId="0" fontId="19" fillId="16" borderId="15" xfId="0" applyFont="1"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0" xfId="0" applyBorder="1" applyAlignment="1" applyProtection="1">
      <alignment horizontal="center" vertical="center" wrapText="1"/>
      <protection locked="0"/>
    </xf>
    <xf numFmtId="49" fontId="19" fillId="0" borderId="10" xfId="49" applyNumberFormat="1" applyFont="1" applyBorder="1" applyAlignment="1" applyProtection="1">
      <alignment horizontal="center" vertical="center" wrapText="1"/>
      <protection locked="0"/>
    </xf>
    <xf numFmtId="0" fontId="0" fillId="0" borderId="0" xfId="0" applyBorder="1" applyAlignment="1" applyProtection="1">
      <alignment horizontal="center" vertical="center"/>
      <protection/>
    </xf>
    <xf numFmtId="0" fontId="0" fillId="0" borderId="0" xfId="0" applyBorder="1" applyAlignment="1" applyProtection="1">
      <alignment horizontal="justify" vertical="center"/>
      <protection/>
    </xf>
    <xf numFmtId="49" fontId="0" fillId="0" borderId="0" xfId="49" applyNumberFormat="1" applyFont="1" applyFill="1" applyBorder="1" applyAlignment="1" applyProtection="1">
      <alignment horizontal="center" vertical="center"/>
      <protection/>
    </xf>
    <xf numFmtId="1" fontId="19" fillId="0" borderId="0" xfId="49" applyNumberFormat="1" applyFont="1" applyBorder="1" applyAlignment="1" applyProtection="1">
      <alignment horizontal="right" vertical="center"/>
      <protection/>
    </xf>
    <xf numFmtId="9" fontId="0" fillId="0" borderId="10" xfId="49" applyNumberFormat="1" applyFont="1" applyBorder="1" applyAlignment="1" applyProtection="1">
      <alignment horizontal="center" vertical="center" wrapText="1"/>
      <protection/>
    </xf>
    <xf numFmtId="3" fontId="0" fillId="0" borderId="10" xfId="0" applyNumberFormat="1" applyFont="1" applyBorder="1" applyAlignment="1" applyProtection="1">
      <alignment horizontal="center" vertical="center" wrapText="1"/>
      <protection/>
    </xf>
    <xf numFmtId="3" fontId="0" fillId="0" borderId="10" xfId="0" applyNumberFormat="1" applyFont="1" applyBorder="1" applyAlignment="1" applyProtection="1">
      <alignment horizontal="center" vertical="center" wrapText="1"/>
      <protection locked="0"/>
    </xf>
    <xf numFmtId="0" fontId="0" fillId="0" borderId="0" xfId="0" applyFont="1" applyAlignment="1" applyProtection="1">
      <alignment vertical="center"/>
      <protection/>
    </xf>
    <xf numFmtId="0" fontId="0" fillId="0" borderId="0" xfId="0" applyFont="1" applyBorder="1" applyAlignment="1" applyProtection="1">
      <alignment horizontal="right" vertical="center"/>
      <protection/>
    </xf>
    <xf numFmtId="0" fontId="19" fillId="0" borderId="10" xfId="0" applyFont="1" applyBorder="1" applyAlignment="1" applyProtection="1">
      <alignment horizontal="center" vertical="center"/>
      <protection/>
    </xf>
    <xf numFmtId="0" fontId="19" fillId="0" borderId="16" xfId="0" applyFont="1" applyFill="1" applyBorder="1" applyAlignment="1" applyProtection="1">
      <alignment horizontal="left" vertical="center"/>
      <protection/>
    </xf>
    <xf numFmtId="9" fontId="0" fillId="0" borderId="12" xfId="54" applyFont="1" applyFill="1" applyBorder="1" applyAlignment="1" applyProtection="1">
      <alignment horizontal="center" vertical="center"/>
      <protection/>
    </xf>
    <xf numFmtId="9" fontId="0" fillId="25" borderId="12" xfId="49" applyNumberFormat="1" applyFont="1" applyFill="1" applyBorder="1" applyAlignment="1" applyProtection="1">
      <alignment horizontal="center" vertical="center"/>
      <protection/>
    </xf>
    <xf numFmtId="9" fontId="0" fillId="0" borderId="12" xfId="49" applyNumberFormat="1" applyFont="1" applyFill="1" applyBorder="1" applyAlignment="1" applyProtection="1">
      <alignment horizontal="center" vertical="center"/>
      <protection/>
    </xf>
    <xf numFmtId="3" fontId="0" fillId="0" borderId="12" xfId="49" applyNumberFormat="1" applyFont="1" applyBorder="1" applyAlignment="1" applyProtection="1">
      <alignment horizontal="center" vertical="center"/>
      <protection/>
    </xf>
    <xf numFmtId="9" fontId="0" fillId="0" borderId="12" xfId="49" applyNumberFormat="1" applyFont="1" applyBorder="1" applyAlignment="1" applyProtection="1">
      <alignment horizontal="center" vertical="center" wrapText="1"/>
      <protection/>
    </xf>
    <xf numFmtId="3" fontId="0" fillId="0" borderId="12" xfId="0" applyNumberFormat="1" applyFont="1" applyBorder="1" applyAlignment="1" applyProtection="1">
      <alignment horizontal="center" vertical="center"/>
      <protection/>
    </xf>
    <xf numFmtId="1" fontId="0" fillId="0" borderId="10" xfId="0" applyNumberFormat="1" applyFont="1" applyFill="1" applyBorder="1" applyAlignment="1" applyProtection="1">
      <alignment horizontal="center" vertical="center" wrapText="1"/>
      <protection/>
    </xf>
    <xf numFmtId="9" fontId="0" fillId="0" borderId="10" xfId="54" applyFont="1" applyFill="1" applyBorder="1" applyAlignment="1" applyProtection="1">
      <alignment horizontal="center" vertical="center" wrapText="1"/>
      <protection/>
    </xf>
    <xf numFmtId="183" fontId="29" fillId="0" borderId="10" xfId="54" applyNumberFormat="1"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49" fontId="0" fillId="0" borderId="10" xfId="49" applyNumberFormat="1" applyFont="1" applyBorder="1" applyAlignment="1" applyProtection="1">
      <alignment horizontal="justify" vertical="center" wrapText="1"/>
      <protection locked="0"/>
    </xf>
    <xf numFmtId="49" fontId="0" fillId="0" borderId="10" xfId="49" applyNumberFormat="1" applyFont="1" applyBorder="1" applyAlignment="1" applyProtection="1">
      <alignment horizontal="center" vertical="center" wrapText="1"/>
      <protection locked="0"/>
    </xf>
    <xf numFmtId="185" fontId="29" fillId="0" borderId="10" xfId="54" applyNumberFormat="1" applyFont="1" applyBorder="1" applyAlignment="1" applyProtection="1">
      <alignment horizontal="center" vertical="center" wrapText="1"/>
      <protection locked="0"/>
    </xf>
    <xf numFmtId="3" fontId="0" fillId="0" borderId="17" xfId="0" applyNumberFormat="1" applyFont="1" applyFill="1" applyBorder="1" applyAlignment="1" applyProtection="1">
      <alignment horizontal="right" vertical="center"/>
      <protection/>
    </xf>
    <xf numFmtId="0" fontId="0" fillId="0" borderId="10" xfId="0" applyFont="1" applyBorder="1" applyAlignment="1" applyProtection="1">
      <alignment horizontal="justify" vertical="center" wrapText="1"/>
      <protection/>
    </xf>
    <xf numFmtId="9" fontId="0" fillId="0" borderId="10" xfId="54" applyFont="1" applyBorder="1" applyAlignment="1" applyProtection="1">
      <alignment horizontal="center" vertical="center" wrapText="1"/>
      <protection/>
    </xf>
    <xf numFmtId="10" fontId="0" fillId="0" borderId="10" xfId="49" applyNumberFormat="1" applyFont="1" applyBorder="1" applyAlignment="1" applyProtection="1">
      <alignment horizontal="center" vertical="center" wrapText="1"/>
      <protection/>
    </xf>
    <xf numFmtId="9" fontId="0" fillId="0" borderId="10" xfId="54" applyFont="1" applyBorder="1" applyAlignment="1" applyProtection="1">
      <alignment horizontal="center" vertical="center"/>
      <protection/>
    </xf>
    <xf numFmtId="9" fontId="0" fillId="0" borderId="12" xfId="54" applyFont="1" applyBorder="1" applyAlignment="1" applyProtection="1">
      <alignment horizontal="center" vertical="center"/>
      <protection/>
    </xf>
    <xf numFmtId="3" fontId="0" fillId="0" borderId="10" xfId="0" applyNumberFormat="1" applyFont="1" applyFill="1" applyBorder="1" applyAlignment="1" applyProtection="1">
      <alignment horizontal="center" vertical="center" wrapText="1"/>
      <protection locked="0"/>
    </xf>
    <xf numFmtId="3" fontId="0" fillId="0" borderId="18" xfId="0" applyNumberFormat="1" applyFont="1" applyFill="1" applyBorder="1" applyAlignment="1" applyProtection="1">
      <alignment horizontal="center" vertical="center" wrapText="1"/>
      <protection/>
    </xf>
    <xf numFmtId="3" fontId="0" fillId="0" borderId="19" xfId="0" applyNumberFormat="1" applyFont="1" applyFill="1" applyBorder="1" applyAlignment="1" applyProtection="1">
      <alignment horizontal="center" vertical="center" wrapText="1"/>
      <protection/>
    </xf>
    <xf numFmtId="0" fontId="0" fillId="0" borderId="18" xfId="0" applyFont="1" applyBorder="1" applyAlignment="1" applyProtection="1">
      <alignment vertical="center" wrapText="1"/>
      <protection/>
    </xf>
    <xf numFmtId="0" fontId="0" fillId="0" borderId="20" xfId="0" applyFont="1" applyBorder="1" applyAlignment="1" applyProtection="1">
      <alignment vertical="center" wrapText="1"/>
      <protection/>
    </xf>
    <xf numFmtId="0" fontId="0" fillId="0" borderId="19" xfId="0" applyFont="1" applyBorder="1" applyAlignment="1" applyProtection="1">
      <alignment vertical="center" wrapText="1"/>
      <protection/>
    </xf>
    <xf numFmtId="9" fontId="0" fillId="0" borderId="18" xfId="54" applyFont="1" applyFill="1" applyBorder="1" applyAlignment="1" applyProtection="1">
      <alignment horizontal="center" vertical="center" wrapText="1"/>
      <protection/>
    </xf>
    <xf numFmtId="9" fontId="0" fillId="0" borderId="19" xfId="54"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49" fontId="19" fillId="0" borderId="10" xfId="49" applyNumberFormat="1" applyFont="1" applyBorder="1" applyAlignment="1" applyProtection="1">
      <alignment horizontal="center" vertical="center" wrapText="1"/>
      <protection/>
    </xf>
    <xf numFmtId="0" fontId="19" fillId="0" borderId="21" xfId="0" applyFont="1" applyFill="1" applyBorder="1" applyAlignment="1" applyProtection="1">
      <alignment horizontal="center" vertical="center" wrapText="1"/>
      <protection/>
    </xf>
    <xf numFmtId="0" fontId="19" fillId="0" borderId="22" xfId="0" applyFont="1" applyFill="1" applyBorder="1" applyAlignment="1" applyProtection="1">
      <alignment horizontal="center" vertical="center" wrapText="1"/>
      <protection/>
    </xf>
    <xf numFmtId="0" fontId="19" fillId="0" borderId="23" xfId="0" applyFont="1" applyFill="1" applyBorder="1" applyAlignment="1" applyProtection="1">
      <alignment horizontal="center" vertical="center" wrapText="1"/>
      <protection/>
    </xf>
    <xf numFmtId="0" fontId="19" fillId="0" borderId="24" xfId="0" applyFont="1" applyFill="1" applyBorder="1" applyAlignment="1" applyProtection="1">
      <alignment horizontal="center" vertical="center" wrapText="1"/>
      <protection/>
    </xf>
    <xf numFmtId="0" fontId="19" fillId="0" borderId="25" xfId="0" applyFont="1" applyFill="1" applyBorder="1" applyAlignment="1" applyProtection="1">
      <alignment horizontal="center" vertical="center" wrapText="1"/>
      <protection/>
    </xf>
    <xf numFmtId="0" fontId="19" fillId="0" borderId="26" xfId="0" applyFont="1" applyFill="1" applyBorder="1" applyAlignment="1" applyProtection="1">
      <alignment horizontal="center" vertical="center" wrapText="1"/>
      <protection/>
    </xf>
    <xf numFmtId="0" fontId="24" fillId="0" borderId="10" xfId="0" applyFont="1" applyFill="1" applyBorder="1" applyAlignment="1" applyProtection="1">
      <alignment horizontal="left" vertical="center" wrapText="1"/>
      <protection/>
    </xf>
    <xf numFmtId="49" fontId="0" fillId="0" borderId="10" xfId="49" applyNumberFormat="1" applyFont="1" applyFill="1" applyBorder="1" applyAlignment="1" applyProtection="1">
      <alignment horizontal="center" vertical="center"/>
      <protection locked="0"/>
    </xf>
    <xf numFmtId="49" fontId="23" fillId="0" borderId="10" xfId="49" applyNumberFormat="1" applyFont="1" applyBorder="1" applyAlignment="1" applyProtection="1">
      <alignment horizontal="center" vertical="center" wrapText="1"/>
      <protection locked="0"/>
    </xf>
    <xf numFmtId="49" fontId="19" fillId="0" borderId="10" xfId="49" applyNumberFormat="1" applyFont="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xf>
    <xf numFmtId="0" fontId="19" fillId="0" borderId="10" xfId="0" applyFont="1" applyBorder="1" applyAlignment="1" applyProtection="1">
      <alignment horizontal="center" vertical="center" wrapText="1"/>
      <protection locked="0"/>
    </xf>
    <xf numFmtId="0" fontId="21" fillId="0" borderId="20" xfId="0" applyFont="1" applyBorder="1" applyAlignment="1" applyProtection="1">
      <alignment horizontal="center" vertical="center"/>
      <protection locked="0"/>
    </xf>
    <xf numFmtId="0" fontId="21" fillId="0" borderId="19" xfId="0" applyFont="1" applyBorder="1" applyAlignment="1" applyProtection="1">
      <alignment horizontal="center" vertical="center"/>
      <protection locked="0"/>
    </xf>
    <xf numFmtId="0" fontId="27" fillId="0" borderId="18" xfId="0" applyFont="1" applyBorder="1" applyAlignment="1" applyProtection="1">
      <alignment horizontal="left" vertical="center"/>
      <protection locked="0"/>
    </xf>
    <xf numFmtId="0" fontId="27" fillId="0" borderId="19" xfId="0" applyFont="1" applyBorder="1" applyAlignment="1" applyProtection="1">
      <alignment horizontal="left" vertical="center"/>
      <protection locked="0"/>
    </xf>
    <xf numFmtId="1" fontId="0" fillId="0" borderId="18" xfId="54" applyNumberFormat="1" applyFont="1" applyFill="1" applyBorder="1" applyAlignment="1" applyProtection="1">
      <alignment horizontal="center" vertical="center" wrapText="1"/>
      <protection/>
    </xf>
    <xf numFmtId="1" fontId="0" fillId="0" borderId="19" xfId="54" applyNumberFormat="1" applyFont="1" applyFill="1" applyBorder="1" applyAlignment="1" applyProtection="1">
      <alignment horizontal="center" vertical="center" wrapText="1"/>
      <protection/>
    </xf>
    <xf numFmtId="0" fontId="0" fillId="0" borderId="27" xfId="0" applyFont="1" applyFill="1" applyBorder="1" applyAlignment="1" applyProtection="1">
      <alignment horizontal="left" vertical="center" wrapText="1"/>
      <protection/>
    </xf>
    <xf numFmtId="0" fontId="0" fillId="0" borderId="28" xfId="0" applyFont="1" applyFill="1" applyBorder="1" applyAlignment="1" applyProtection="1">
      <alignment horizontal="left" vertical="center" wrapText="1"/>
      <protection/>
    </xf>
    <xf numFmtId="0" fontId="0" fillId="0" borderId="29" xfId="0" applyFont="1" applyFill="1" applyBorder="1" applyAlignment="1" applyProtection="1">
      <alignment horizontal="left" vertical="center" wrapText="1"/>
      <protection/>
    </xf>
    <xf numFmtId="49" fontId="20" fillId="0" borderId="0" xfId="49" applyNumberFormat="1" applyFont="1" applyFill="1" applyBorder="1" applyAlignment="1" applyProtection="1">
      <alignment horizontal="center" vertical="center"/>
      <protection locked="0"/>
    </xf>
    <xf numFmtId="0" fontId="19" fillId="16" borderId="30" xfId="0" applyFont="1" applyFill="1" applyBorder="1" applyAlignment="1" applyProtection="1">
      <alignment horizontal="left" vertical="center" wrapText="1"/>
      <protection/>
    </xf>
    <xf numFmtId="0" fontId="19" fillId="16" borderId="10" xfId="0" applyFont="1" applyFill="1" applyBorder="1" applyAlignment="1" applyProtection="1">
      <alignment horizontal="left" vertical="center" wrapText="1"/>
      <protection/>
    </xf>
    <xf numFmtId="0" fontId="0" fillId="0" borderId="31" xfId="0" applyFont="1" applyFill="1" applyBorder="1" applyAlignment="1" applyProtection="1">
      <alignment horizontal="left" vertical="center" wrapText="1"/>
      <protection/>
    </xf>
    <xf numFmtId="0" fontId="0" fillId="0" borderId="32" xfId="0" applyFont="1" applyFill="1" applyBorder="1" applyAlignment="1" applyProtection="1">
      <alignment horizontal="left" vertical="center" wrapText="1"/>
      <protection/>
    </xf>
    <xf numFmtId="0" fontId="0" fillId="0" borderId="33" xfId="0" applyFont="1" applyFill="1" applyBorder="1" applyAlignment="1" applyProtection="1">
      <alignment horizontal="left" vertical="center" wrapText="1"/>
      <protection/>
    </xf>
    <xf numFmtId="0" fontId="0" fillId="0" borderId="23"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24" xfId="0" applyFont="1" applyFill="1" applyBorder="1" applyAlignment="1" applyProtection="1">
      <alignment horizontal="left" vertical="center" wrapText="1"/>
      <protection/>
    </xf>
    <xf numFmtId="0" fontId="0" fillId="0" borderId="25" xfId="0" applyFont="1" applyFill="1" applyBorder="1" applyAlignment="1" applyProtection="1">
      <alignment horizontal="left" vertical="center" wrapText="1"/>
      <protection/>
    </xf>
    <xf numFmtId="0" fontId="0" fillId="0" borderId="34" xfId="0" applyFont="1" applyFill="1" applyBorder="1" applyAlignment="1" applyProtection="1">
      <alignment horizontal="left" vertical="center" wrapText="1"/>
      <protection/>
    </xf>
    <xf numFmtId="0" fontId="0" fillId="0" borderId="26" xfId="0" applyFont="1" applyFill="1" applyBorder="1" applyAlignment="1" applyProtection="1">
      <alignment horizontal="left" vertical="center" wrapText="1"/>
      <protection/>
    </xf>
    <xf numFmtId="0" fontId="0" fillId="0" borderId="21" xfId="0" applyFont="1" applyFill="1" applyBorder="1" applyAlignment="1" applyProtection="1">
      <alignment horizontal="left" vertical="center" wrapText="1"/>
      <protection/>
    </xf>
    <xf numFmtId="0" fontId="0" fillId="0" borderId="35" xfId="0" applyFont="1" applyFill="1" applyBorder="1" applyAlignment="1" applyProtection="1">
      <alignment horizontal="left" vertical="center" wrapText="1"/>
      <protection/>
    </xf>
    <xf numFmtId="0" fontId="0" fillId="0" borderId="22" xfId="0" applyFont="1" applyFill="1" applyBorder="1" applyAlignment="1" applyProtection="1">
      <alignment horizontal="left" vertical="center" wrapText="1"/>
      <protection/>
    </xf>
    <xf numFmtId="0" fontId="0" fillId="0" borderId="18" xfId="0" applyFont="1" applyFill="1" applyBorder="1" applyAlignment="1" applyProtection="1">
      <alignment horizontal="left" vertical="center" wrapText="1"/>
      <protection/>
    </xf>
    <xf numFmtId="0" fontId="0" fillId="0" borderId="20" xfId="0" applyFont="1" applyFill="1" applyBorder="1" applyAlignment="1" applyProtection="1">
      <alignment horizontal="left" vertical="center" wrapText="1"/>
      <protection/>
    </xf>
    <xf numFmtId="0" fontId="0" fillId="0" borderId="19" xfId="0" applyFont="1" applyFill="1" applyBorder="1" applyAlignment="1" applyProtection="1">
      <alignment horizontal="left" vertical="center" wrapText="1"/>
      <protection/>
    </xf>
    <xf numFmtId="0" fontId="27" fillId="0" borderId="18" xfId="0" applyFont="1" applyFill="1" applyBorder="1" applyAlignment="1" applyProtection="1">
      <alignment horizontal="center" vertical="center"/>
      <protection locked="0"/>
    </xf>
    <xf numFmtId="0" fontId="27" fillId="0" borderId="20"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locked="0"/>
    </xf>
    <xf numFmtId="0" fontId="28" fillId="26" borderId="10" xfId="0" applyFont="1" applyFill="1" applyBorder="1" applyAlignment="1" applyProtection="1">
      <alignment horizontal="center" vertical="center"/>
      <protection locked="0"/>
    </xf>
    <xf numFmtId="0" fontId="19" fillId="0" borderId="10" xfId="0" applyFont="1" applyBorder="1" applyAlignment="1" applyProtection="1">
      <alignment horizontal="center" vertical="center"/>
      <protection/>
    </xf>
    <xf numFmtId="0" fontId="19" fillId="16" borderId="36" xfId="0" applyFont="1" applyFill="1" applyBorder="1" applyAlignment="1" applyProtection="1">
      <alignment horizontal="left" vertical="center" wrapText="1"/>
      <protection/>
    </xf>
    <xf numFmtId="0" fontId="19" fillId="16" borderId="12" xfId="0" applyFont="1" applyFill="1" applyBorder="1" applyAlignment="1" applyProtection="1">
      <alignment horizontal="left" vertical="center" wrapText="1"/>
      <protection/>
    </xf>
    <xf numFmtId="0" fontId="21" fillId="0" borderId="10" xfId="0" applyFont="1" applyBorder="1" applyAlignment="1" applyProtection="1">
      <alignment horizontal="center" vertical="center"/>
      <protection locked="0"/>
    </xf>
    <xf numFmtId="0" fontId="0" fillId="0" borderId="0" xfId="0" applyBorder="1" applyAlignment="1" applyProtection="1">
      <alignment horizontal="left" vertical="center"/>
      <protection/>
    </xf>
    <xf numFmtId="0" fontId="0" fillId="0" borderId="0" xfId="0" applyBorder="1" applyAlignment="1" applyProtection="1">
      <alignment horizontal="center" vertical="center"/>
      <protection/>
    </xf>
    <xf numFmtId="0" fontId="27" fillId="0" borderId="10" xfId="0" applyFont="1" applyFill="1" applyBorder="1" applyAlignment="1" applyProtection="1">
      <alignment horizontal="center" vertical="center" wrapText="1"/>
      <protection locked="0"/>
    </xf>
    <xf numFmtId="0" fontId="27" fillId="0" borderId="10" xfId="0" applyFont="1" applyFill="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19" fillId="16" borderId="37" xfId="0" applyFont="1" applyFill="1" applyBorder="1" applyAlignment="1" applyProtection="1">
      <alignment horizontal="left" vertical="center" wrapText="1"/>
      <protection/>
    </xf>
    <xf numFmtId="0" fontId="19" fillId="16" borderId="14" xfId="0" applyFont="1" applyFill="1" applyBorder="1" applyAlignment="1" applyProtection="1">
      <alignment horizontal="left" vertical="center" wrapText="1"/>
      <protection/>
    </xf>
    <xf numFmtId="0" fontId="0" fillId="0" borderId="10" xfId="0" applyBorder="1" applyAlignment="1" applyProtection="1">
      <alignment horizontal="left" vertical="center"/>
      <protection/>
    </xf>
    <xf numFmtId="1" fontId="0" fillId="0" borderId="18" xfId="0" applyNumberFormat="1" applyFont="1" applyFill="1" applyBorder="1" applyAlignment="1" applyProtection="1">
      <alignment horizontal="center" vertical="center" wrapText="1"/>
      <protection/>
    </xf>
    <xf numFmtId="1" fontId="0" fillId="0" borderId="19" xfId="0" applyNumberFormat="1" applyFont="1" applyFill="1" applyBorder="1" applyAlignment="1" applyProtection="1">
      <alignment horizontal="center" vertical="center" wrapText="1"/>
      <protection/>
    </xf>
    <xf numFmtId="14" fontId="21" fillId="0" borderId="20" xfId="0" applyNumberFormat="1" applyFont="1" applyBorder="1" applyAlignment="1" applyProtection="1">
      <alignment horizontal="center" vertical="center"/>
      <protection locked="0"/>
    </xf>
    <xf numFmtId="0" fontId="19" fillId="16" borderId="38" xfId="0" applyFont="1" applyFill="1" applyBorder="1" applyAlignment="1" applyProtection="1">
      <alignment horizontal="left" vertical="center" wrapText="1"/>
      <protection/>
    </xf>
    <xf numFmtId="0" fontId="19" fillId="16" borderId="16" xfId="0" applyFont="1" applyFill="1" applyBorder="1" applyAlignment="1" applyProtection="1">
      <alignment horizontal="left" vertical="center" wrapText="1"/>
      <protection/>
    </xf>
    <xf numFmtId="14" fontId="21" fillId="0" borderId="10" xfId="0" applyNumberFormat="1" applyFont="1" applyBorder="1" applyAlignment="1" applyProtection="1">
      <alignment horizontal="center" vertical="center"/>
      <protection locked="0"/>
    </xf>
    <xf numFmtId="0" fontId="32" fillId="0" borderId="10" xfId="0" applyFont="1" applyBorder="1" applyAlignment="1" applyProtection="1">
      <alignment horizontal="center" vertical="center" wrapText="1"/>
      <protection/>
    </xf>
    <xf numFmtId="49" fontId="32" fillId="0" borderId="10" xfId="49" applyNumberFormat="1" applyFont="1" applyBorder="1" applyAlignment="1" applyProtection="1">
      <alignment horizontal="center" vertical="center" wrapText="1"/>
      <protection/>
    </xf>
    <xf numFmtId="14" fontId="0" fillId="0" borderId="10" xfId="0" applyNumberFormat="1"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1" fontId="0" fillId="0" borderId="21" xfId="0" applyNumberFormat="1" applyFont="1" applyFill="1" applyBorder="1" applyAlignment="1" applyProtection="1">
      <alignment horizontal="left" vertical="center" wrapText="1"/>
      <protection/>
    </xf>
    <xf numFmtId="1" fontId="0" fillId="0" borderId="35" xfId="0" applyNumberFormat="1" applyFont="1" applyFill="1" applyBorder="1" applyAlignment="1" applyProtection="1">
      <alignment horizontal="left" vertical="center" wrapText="1"/>
      <protection/>
    </xf>
    <xf numFmtId="1" fontId="0" fillId="0" borderId="22" xfId="0" applyNumberFormat="1" applyFont="1" applyFill="1" applyBorder="1" applyAlignment="1" applyProtection="1">
      <alignment horizontal="left" vertical="center" wrapText="1"/>
      <protection/>
    </xf>
    <xf numFmtId="1" fontId="0" fillId="0" borderId="23" xfId="0" applyNumberFormat="1" applyFont="1" applyFill="1" applyBorder="1" applyAlignment="1" applyProtection="1">
      <alignment horizontal="left" vertical="center" wrapText="1"/>
      <protection/>
    </xf>
    <xf numFmtId="1" fontId="0" fillId="0" borderId="0" xfId="0" applyNumberFormat="1" applyFont="1" applyFill="1" applyBorder="1" applyAlignment="1" applyProtection="1">
      <alignment horizontal="left" vertical="center" wrapText="1"/>
      <protection/>
    </xf>
    <xf numFmtId="1" fontId="0" fillId="0" borderId="24" xfId="0" applyNumberFormat="1" applyFont="1" applyFill="1" applyBorder="1" applyAlignment="1" applyProtection="1">
      <alignment horizontal="left"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_FORMATO POA"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47625</xdr:rowOff>
    </xdr:from>
    <xdr:to>
      <xdr:col>2</xdr:col>
      <xdr:colOff>228600</xdr:colOff>
      <xdr:row>3</xdr:row>
      <xdr:rowOff>209550</xdr:rowOff>
    </xdr:to>
    <xdr:pic>
      <xdr:nvPicPr>
        <xdr:cNvPr id="1" name="1 Imagen" descr="LOGO DOCUMENTOS"/>
        <xdr:cNvPicPr preferRelativeResize="1">
          <a:picLocks noChangeAspect="1"/>
        </xdr:cNvPicPr>
      </xdr:nvPicPr>
      <xdr:blipFill>
        <a:blip r:embed="rId1"/>
        <a:stretch>
          <a:fillRect/>
        </a:stretch>
      </xdr:blipFill>
      <xdr:spPr>
        <a:xfrm>
          <a:off x="647700" y="47625"/>
          <a:ext cx="1247775"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5999900102615356"/>
  </sheetPr>
  <dimension ref="A1:W51"/>
  <sheetViews>
    <sheetView showGridLines="0" tabSelected="1" zoomScale="60" zoomScaleNormal="60" zoomScalePageLayoutView="0" workbookViewId="0" topLeftCell="A13">
      <selection activeCell="J22" sqref="J22:J24"/>
    </sheetView>
  </sheetViews>
  <sheetFormatPr defaultColWidth="11.421875" defaultRowHeight="12.75"/>
  <cols>
    <col min="1" max="1" width="8.421875" style="1" customWidth="1"/>
    <col min="2" max="2" width="16.57421875" style="1" customWidth="1"/>
    <col min="3" max="4" width="13.140625" style="1" customWidth="1"/>
    <col min="5" max="5" width="17.140625" style="1" customWidth="1"/>
    <col min="6" max="6" width="11.421875" style="1" customWidth="1"/>
    <col min="7" max="7" width="50.00390625" style="7" customWidth="1"/>
    <col min="8" max="8" width="25.140625" style="1" customWidth="1"/>
    <col min="9" max="9" width="21.57421875" style="1" customWidth="1"/>
    <col min="10" max="10" width="28.28125" style="1" customWidth="1"/>
    <col min="11" max="11" width="15.7109375" style="1" customWidth="1"/>
    <col min="12" max="12" width="16.57421875" style="1" customWidth="1"/>
    <col min="13" max="16" width="19.00390625" style="8" customWidth="1"/>
    <col min="17" max="17" width="20.7109375" style="8" customWidth="1"/>
    <col min="18" max="18" width="20.8515625" style="1" customWidth="1"/>
    <col min="19" max="19" width="20.28125" style="1" customWidth="1"/>
    <col min="20" max="20" width="18.57421875" style="1" customWidth="1"/>
    <col min="21" max="21" width="20.8515625" style="1" customWidth="1"/>
    <col min="22" max="22" width="77.00390625" style="1" customWidth="1"/>
    <col min="23" max="23" width="51.140625" style="1" customWidth="1"/>
    <col min="24" max="16384" width="11.421875" style="1" customWidth="1"/>
  </cols>
  <sheetData>
    <row r="1" spans="1:22" ht="30.75" customHeight="1">
      <c r="A1" s="136"/>
      <c r="B1" s="136"/>
      <c r="C1" s="136"/>
      <c r="D1" s="126" t="s">
        <v>19</v>
      </c>
      <c r="E1" s="126"/>
      <c r="F1" s="126"/>
      <c r="G1" s="126"/>
      <c r="H1" s="126"/>
      <c r="I1" s="126"/>
      <c r="J1" s="126"/>
      <c r="K1" s="126"/>
      <c r="L1" s="126"/>
      <c r="M1" s="126"/>
      <c r="N1" s="126"/>
      <c r="O1" s="126"/>
      <c r="P1" s="126"/>
      <c r="Q1" s="126"/>
      <c r="R1" s="126"/>
      <c r="S1" s="133" t="s">
        <v>42</v>
      </c>
      <c r="T1" s="133"/>
      <c r="U1" s="133"/>
      <c r="V1" s="133"/>
    </row>
    <row r="2" spans="1:22" ht="27.75" customHeight="1">
      <c r="A2" s="136"/>
      <c r="B2" s="136"/>
      <c r="C2" s="136"/>
      <c r="D2" s="126"/>
      <c r="E2" s="126"/>
      <c r="F2" s="126"/>
      <c r="G2" s="126"/>
      <c r="H2" s="126"/>
      <c r="I2" s="126"/>
      <c r="J2" s="126"/>
      <c r="K2" s="126"/>
      <c r="L2" s="126"/>
      <c r="M2" s="126"/>
      <c r="N2" s="126"/>
      <c r="O2" s="126"/>
      <c r="P2" s="126"/>
      <c r="Q2" s="126"/>
      <c r="R2" s="126"/>
      <c r="S2" s="134" t="s">
        <v>20</v>
      </c>
      <c r="T2" s="134"/>
      <c r="U2" s="134"/>
      <c r="V2" s="134"/>
    </row>
    <row r="3" spans="1:22" ht="19.5" customHeight="1">
      <c r="A3" s="136"/>
      <c r="B3" s="136"/>
      <c r="C3" s="136"/>
      <c r="D3" s="126" t="s">
        <v>21</v>
      </c>
      <c r="E3" s="126"/>
      <c r="F3" s="126"/>
      <c r="G3" s="126"/>
      <c r="H3" s="126"/>
      <c r="I3" s="126"/>
      <c r="J3" s="126"/>
      <c r="K3" s="126"/>
      <c r="L3" s="126"/>
      <c r="M3" s="126"/>
      <c r="N3" s="126"/>
      <c r="O3" s="126"/>
      <c r="P3" s="126"/>
      <c r="Q3" s="126"/>
      <c r="R3" s="126"/>
      <c r="S3" s="123" t="s">
        <v>22</v>
      </c>
      <c r="T3" s="124"/>
      <c r="U3" s="125"/>
      <c r="V3" s="32" t="s">
        <v>23</v>
      </c>
    </row>
    <row r="4" spans="1:22" ht="19.5" customHeight="1">
      <c r="A4" s="136"/>
      <c r="B4" s="136"/>
      <c r="C4" s="136"/>
      <c r="D4" s="126"/>
      <c r="E4" s="126"/>
      <c r="F4" s="126"/>
      <c r="G4" s="126"/>
      <c r="H4" s="126"/>
      <c r="I4" s="126"/>
      <c r="J4" s="126"/>
      <c r="K4" s="126"/>
      <c r="L4" s="126"/>
      <c r="M4" s="126"/>
      <c r="N4" s="126"/>
      <c r="O4" s="126"/>
      <c r="P4" s="126"/>
      <c r="Q4" s="126"/>
      <c r="R4" s="126"/>
      <c r="S4" s="123" t="s">
        <v>49</v>
      </c>
      <c r="T4" s="124"/>
      <c r="U4" s="125"/>
      <c r="V4" s="33">
        <v>42999</v>
      </c>
    </row>
    <row r="5" spans="1:22" ht="31.5" customHeight="1">
      <c r="A5" s="135" t="s">
        <v>50</v>
      </c>
      <c r="B5" s="135"/>
      <c r="C5" s="135"/>
      <c r="D5" s="135"/>
      <c r="E5" s="135"/>
      <c r="F5" s="135"/>
      <c r="G5" s="135"/>
      <c r="H5" s="135"/>
      <c r="I5" s="135"/>
      <c r="J5" s="135"/>
      <c r="K5" s="135"/>
      <c r="L5" s="135"/>
      <c r="M5" s="135"/>
      <c r="N5" s="135"/>
      <c r="O5" s="135"/>
      <c r="P5" s="135"/>
      <c r="Q5" s="135"/>
      <c r="R5" s="135"/>
      <c r="S5" s="135"/>
      <c r="T5" s="135"/>
      <c r="U5" s="135"/>
      <c r="V5" s="135"/>
    </row>
    <row r="6" spans="1:22" ht="20.25" customHeight="1">
      <c r="A6" s="2"/>
      <c r="B6" s="2"/>
      <c r="C6" s="2"/>
      <c r="D6" s="2"/>
      <c r="E6" s="2"/>
      <c r="F6" s="2"/>
      <c r="G6" s="2"/>
      <c r="H6" s="2"/>
      <c r="I6" s="2"/>
      <c r="J6" s="2"/>
      <c r="K6" s="2"/>
      <c r="L6" s="2"/>
      <c r="M6" s="2"/>
      <c r="N6" s="2"/>
      <c r="O6" s="2"/>
      <c r="P6" s="2"/>
      <c r="Q6" s="2"/>
      <c r="R6" s="2"/>
      <c r="S6" s="2"/>
      <c r="T6" s="2"/>
      <c r="U6" s="2"/>
      <c r="V6" s="2"/>
    </row>
    <row r="7" spans="9:22" ht="20.25" customHeight="1">
      <c r="I7" s="12"/>
      <c r="J7" s="12"/>
      <c r="K7" s="12"/>
      <c r="L7" s="12"/>
      <c r="M7" s="2"/>
      <c r="N7" s="2"/>
      <c r="O7" s="2"/>
      <c r="P7" s="2"/>
      <c r="Q7" s="2"/>
      <c r="R7" s="2"/>
      <c r="S7" s="2"/>
      <c r="T7" s="2"/>
      <c r="U7" s="2"/>
      <c r="V7" s="2"/>
    </row>
    <row r="8" spans="9:21" ht="16.5" customHeight="1">
      <c r="I8" s="14"/>
      <c r="J8" s="14"/>
      <c r="K8" s="14"/>
      <c r="L8" s="14"/>
      <c r="M8" s="3"/>
      <c r="N8" s="3"/>
      <c r="O8" s="3"/>
      <c r="P8" s="3"/>
      <c r="Q8" s="3"/>
      <c r="R8" s="3"/>
      <c r="S8" s="3"/>
      <c r="T8" s="3"/>
      <c r="U8" s="3"/>
    </row>
    <row r="9" spans="9:21" ht="44.25" customHeight="1">
      <c r="I9" s="14"/>
      <c r="J9" s="14"/>
      <c r="K9" s="14"/>
      <c r="L9" s="14"/>
      <c r="M9" s="3"/>
      <c r="N9" s="3"/>
      <c r="O9" s="3"/>
      <c r="P9" s="3"/>
      <c r="Q9" s="3"/>
      <c r="R9" s="3"/>
      <c r="S9" s="3"/>
      <c r="T9" s="3"/>
      <c r="U9" s="3"/>
    </row>
    <row r="10" spans="1:21" ht="9" customHeight="1" thickBot="1">
      <c r="A10" s="34"/>
      <c r="B10" s="18"/>
      <c r="C10" s="18"/>
      <c r="D10" s="18"/>
      <c r="E10" s="18"/>
      <c r="F10" s="18"/>
      <c r="G10" s="17"/>
      <c r="H10" s="18"/>
      <c r="I10" s="18"/>
      <c r="J10" s="18"/>
      <c r="K10" s="18"/>
      <c r="L10" s="18"/>
      <c r="M10" s="5"/>
      <c r="N10" s="5"/>
      <c r="O10" s="5"/>
      <c r="P10" s="5"/>
      <c r="Q10" s="5"/>
      <c r="R10" s="4"/>
      <c r="S10" s="4"/>
      <c r="T10" s="4"/>
      <c r="U10" s="4"/>
    </row>
    <row r="11" spans="1:22" ht="36" customHeight="1" thickBot="1">
      <c r="A11" s="137" t="s">
        <v>8</v>
      </c>
      <c r="B11" s="138"/>
      <c r="C11" s="138"/>
      <c r="D11" s="102" t="s">
        <v>52</v>
      </c>
      <c r="E11" s="103"/>
      <c r="F11" s="103"/>
      <c r="G11" s="104"/>
      <c r="H11" s="38" t="s">
        <v>5</v>
      </c>
      <c r="I11" s="39" t="s">
        <v>6</v>
      </c>
      <c r="J11" s="29"/>
      <c r="K11" s="84" t="s">
        <v>24</v>
      </c>
      <c r="L11" s="85"/>
      <c r="M11" s="127" t="s">
        <v>43</v>
      </c>
      <c r="N11" s="127"/>
      <c r="O11" s="127"/>
      <c r="P11" s="127"/>
      <c r="Q11" s="90" t="s">
        <v>77</v>
      </c>
      <c r="R11" s="90"/>
      <c r="S11" s="31"/>
      <c r="T11" s="31"/>
      <c r="U11" s="31"/>
      <c r="V11" s="31"/>
    </row>
    <row r="12" spans="1:22" ht="27.75" customHeight="1">
      <c r="A12" s="128" t="s">
        <v>29</v>
      </c>
      <c r="B12" s="129"/>
      <c r="C12" s="129"/>
      <c r="D12" s="108" t="s">
        <v>53</v>
      </c>
      <c r="E12" s="109"/>
      <c r="F12" s="109"/>
      <c r="G12" s="110"/>
      <c r="H12" s="36" t="s">
        <v>7</v>
      </c>
      <c r="I12" s="37">
        <v>209513337</v>
      </c>
      <c r="J12" s="19"/>
      <c r="K12" s="86"/>
      <c r="L12" s="87"/>
      <c r="M12" s="13" t="s">
        <v>88</v>
      </c>
      <c r="N12" s="13" t="s">
        <v>1</v>
      </c>
      <c r="O12" s="13" t="s">
        <v>2</v>
      </c>
      <c r="P12" s="13" t="s">
        <v>3</v>
      </c>
      <c r="Q12" s="90"/>
      <c r="R12" s="90"/>
      <c r="S12" s="6"/>
      <c r="T12" s="6"/>
      <c r="U12" s="6"/>
      <c r="V12" s="6"/>
    </row>
    <row r="13" spans="1:22" ht="15.75" customHeight="1">
      <c r="A13" s="106"/>
      <c r="B13" s="107"/>
      <c r="C13" s="107"/>
      <c r="D13" s="111"/>
      <c r="E13" s="112"/>
      <c r="F13" s="112"/>
      <c r="G13" s="113"/>
      <c r="H13" s="20" t="s">
        <v>9</v>
      </c>
      <c r="I13" s="35" t="s">
        <v>10</v>
      </c>
      <c r="J13" s="19"/>
      <c r="K13" s="88"/>
      <c r="L13" s="89"/>
      <c r="M13" s="15" t="s">
        <v>84</v>
      </c>
      <c r="N13" s="15"/>
      <c r="O13" s="15"/>
      <c r="P13" s="16"/>
      <c r="Q13" s="90"/>
      <c r="R13" s="90"/>
      <c r="S13" s="6"/>
      <c r="T13" s="6"/>
      <c r="U13" s="6"/>
      <c r="V13" s="6"/>
    </row>
    <row r="14" spans="1:22" ht="15.75" customHeight="1">
      <c r="A14" s="106"/>
      <c r="B14" s="107"/>
      <c r="C14" s="107"/>
      <c r="D14" s="114"/>
      <c r="E14" s="115"/>
      <c r="F14" s="115"/>
      <c r="G14" s="116"/>
      <c r="H14" s="20" t="s">
        <v>11</v>
      </c>
      <c r="I14" s="35" t="s">
        <v>10</v>
      </c>
      <c r="J14" s="22"/>
      <c r="K14" s="21"/>
      <c r="L14" s="23"/>
      <c r="M14" s="105"/>
      <c r="N14" s="105"/>
      <c r="O14" s="105"/>
      <c r="P14" s="105"/>
      <c r="Q14" s="105"/>
      <c r="R14" s="105"/>
      <c r="S14" s="105"/>
      <c r="T14" s="105"/>
      <c r="U14" s="105"/>
      <c r="V14" s="105"/>
    </row>
    <row r="15" spans="1:22" ht="37.5" customHeight="1">
      <c r="A15" s="106" t="s">
        <v>47</v>
      </c>
      <c r="B15" s="107"/>
      <c r="C15" s="107"/>
      <c r="D15" s="120" t="s">
        <v>54</v>
      </c>
      <c r="E15" s="121"/>
      <c r="F15" s="121"/>
      <c r="G15" s="122"/>
      <c r="H15" s="20" t="s">
        <v>12</v>
      </c>
      <c r="I15" s="35"/>
      <c r="J15" s="22"/>
      <c r="K15" s="21"/>
      <c r="L15" s="23"/>
      <c r="M15" s="6"/>
      <c r="N15" s="6"/>
      <c r="O15" s="6"/>
      <c r="P15" s="6"/>
      <c r="Q15" s="6"/>
      <c r="R15" s="6"/>
      <c r="S15" s="6"/>
      <c r="T15" s="6"/>
      <c r="U15" s="6"/>
      <c r="V15" s="6"/>
    </row>
    <row r="16" spans="1:22" ht="15.75" customHeight="1">
      <c r="A16" s="106" t="s">
        <v>0</v>
      </c>
      <c r="B16" s="107"/>
      <c r="C16" s="107"/>
      <c r="D16" s="117" t="s">
        <v>58</v>
      </c>
      <c r="E16" s="118"/>
      <c r="F16" s="118"/>
      <c r="G16" s="119"/>
      <c r="H16" s="20" t="s">
        <v>13</v>
      </c>
      <c r="I16" s="35" t="s">
        <v>10</v>
      </c>
      <c r="J16" s="22"/>
      <c r="K16" s="21"/>
      <c r="L16" s="23"/>
      <c r="M16" s="6"/>
      <c r="N16" s="6"/>
      <c r="O16" s="6"/>
      <c r="P16" s="6"/>
      <c r="Q16" s="6"/>
      <c r="R16" s="6"/>
      <c r="S16" s="6"/>
      <c r="T16" s="6"/>
      <c r="U16" s="6"/>
      <c r="V16" s="6"/>
    </row>
    <row r="17" spans="1:22" ht="15.75" customHeight="1">
      <c r="A17" s="106"/>
      <c r="B17" s="107"/>
      <c r="C17" s="107"/>
      <c r="D17" s="111"/>
      <c r="E17" s="112"/>
      <c r="F17" s="112"/>
      <c r="G17" s="113"/>
      <c r="H17" s="20" t="s">
        <v>31</v>
      </c>
      <c r="I17" s="35" t="s">
        <v>10</v>
      </c>
      <c r="J17" s="22"/>
      <c r="K17" s="21"/>
      <c r="L17" s="23"/>
      <c r="M17" s="6"/>
      <c r="N17" s="6"/>
      <c r="O17" s="6"/>
      <c r="P17" s="6"/>
      <c r="Q17" s="6"/>
      <c r="R17" s="6"/>
      <c r="S17" s="6"/>
      <c r="T17" s="6"/>
      <c r="U17" s="6"/>
      <c r="V17" s="6"/>
    </row>
    <row r="18" spans="1:22" ht="15.75" customHeight="1">
      <c r="A18" s="106"/>
      <c r="B18" s="107"/>
      <c r="C18" s="107"/>
      <c r="D18" s="114"/>
      <c r="E18" s="115"/>
      <c r="F18" s="115"/>
      <c r="G18" s="116"/>
      <c r="H18" s="20" t="s">
        <v>32</v>
      </c>
      <c r="I18" s="35" t="s">
        <v>10</v>
      </c>
      <c r="J18" s="22"/>
      <c r="K18" s="21"/>
      <c r="L18" s="23"/>
      <c r="M18" s="6"/>
      <c r="N18" s="6"/>
      <c r="O18" s="6"/>
      <c r="P18" s="6"/>
      <c r="Q18" s="6"/>
      <c r="R18" s="6"/>
      <c r="S18" s="6"/>
      <c r="T18" s="6"/>
      <c r="U18" s="6"/>
      <c r="V18" s="6"/>
    </row>
    <row r="19" spans="1:22" ht="15.75" customHeight="1">
      <c r="A19" s="106" t="s">
        <v>30</v>
      </c>
      <c r="B19" s="107"/>
      <c r="C19" s="107"/>
      <c r="D19" s="150" t="s">
        <v>94</v>
      </c>
      <c r="E19" s="151"/>
      <c r="F19" s="151"/>
      <c r="G19" s="152"/>
      <c r="H19" s="20" t="s">
        <v>33</v>
      </c>
      <c r="I19" s="35" t="s">
        <v>10</v>
      </c>
      <c r="J19" s="22"/>
      <c r="K19" s="21"/>
      <c r="L19" s="23"/>
      <c r="M19" s="6"/>
      <c r="N19" s="6"/>
      <c r="O19" s="6"/>
      <c r="P19" s="6"/>
      <c r="Q19" s="6"/>
      <c r="R19" s="6"/>
      <c r="S19" s="6"/>
      <c r="T19" s="6"/>
      <c r="U19" s="6"/>
      <c r="V19" s="6"/>
    </row>
    <row r="20" spans="1:22" ht="15.75" customHeight="1">
      <c r="A20" s="106"/>
      <c r="B20" s="107"/>
      <c r="C20" s="107"/>
      <c r="D20" s="153"/>
      <c r="E20" s="154"/>
      <c r="F20" s="154"/>
      <c r="G20" s="155"/>
      <c r="H20" s="20" t="s">
        <v>34</v>
      </c>
      <c r="I20" s="35" t="s">
        <v>10</v>
      </c>
      <c r="J20" s="22"/>
      <c r="K20" s="21"/>
      <c r="L20" s="23"/>
      <c r="M20" s="6"/>
      <c r="N20" s="6"/>
      <c r="O20" s="6"/>
      <c r="P20" s="6"/>
      <c r="Q20" s="6"/>
      <c r="R20" s="6"/>
      <c r="S20" s="6"/>
      <c r="T20" s="6"/>
      <c r="U20" s="6"/>
      <c r="V20" s="6"/>
    </row>
    <row r="21" spans="1:22" ht="15.75" customHeight="1">
      <c r="A21" s="143"/>
      <c r="B21" s="144"/>
      <c r="C21" s="144"/>
      <c r="D21" s="153"/>
      <c r="E21" s="154"/>
      <c r="F21" s="154"/>
      <c r="G21" s="155"/>
      <c r="H21" s="53" t="s">
        <v>89</v>
      </c>
      <c r="I21" s="67">
        <f>SUM(I12:I20)</f>
        <v>209513337</v>
      </c>
      <c r="J21" s="22"/>
      <c r="K21" s="21"/>
      <c r="L21" s="23"/>
      <c r="M21" s="6"/>
      <c r="N21" s="6"/>
      <c r="O21" s="6"/>
      <c r="P21" s="6"/>
      <c r="Q21" s="6"/>
      <c r="R21" s="6"/>
      <c r="S21" s="6"/>
      <c r="T21" s="6"/>
      <c r="U21" s="6"/>
      <c r="V21" s="6"/>
    </row>
    <row r="22" spans="1:23" ht="30.75" customHeight="1">
      <c r="A22" s="127" t="s">
        <v>90</v>
      </c>
      <c r="B22" s="94" t="s">
        <v>40</v>
      </c>
      <c r="C22" s="94"/>
      <c r="D22" s="94"/>
      <c r="E22" s="94"/>
      <c r="F22" s="94"/>
      <c r="G22" s="146" t="s">
        <v>41</v>
      </c>
      <c r="H22" s="127" t="s">
        <v>81</v>
      </c>
      <c r="I22" s="127"/>
      <c r="J22" s="147" t="s">
        <v>80</v>
      </c>
      <c r="K22" s="94" t="s">
        <v>39</v>
      </c>
      <c r="L22" s="94"/>
      <c r="M22" s="91" t="s">
        <v>79</v>
      </c>
      <c r="N22" s="91"/>
      <c r="O22" s="91" t="s">
        <v>78</v>
      </c>
      <c r="P22" s="91"/>
      <c r="Q22" s="94" t="s">
        <v>26</v>
      </c>
      <c r="R22" s="95" t="s">
        <v>27</v>
      </c>
      <c r="S22" s="83" t="s">
        <v>28</v>
      </c>
      <c r="T22" s="95" t="s">
        <v>45</v>
      </c>
      <c r="U22" s="83" t="s">
        <v>46</v>
      </c>
      <c r="V22" s="93" t="s">
        <v>37</v>
      </c>
      <c r="W22" s="81" t="s">
        <v>48</v>
      </c>
    </row>
    <row r="23" spans="1:23" ht="12.75" customHeight="1">
      <c r="A23" s="127"/>
      <c r="B23" s="94"/>
      <c r="C23" s="94"/>
      <c r="D23" s="94"/>
      <c r="E23" s="94"/>
      <c r="F23" s="94"/>
      <c r="G23" s="146"/>
      <c r="H23" s="127"/>
      <c r="I23" s="127"/>
      <c r="J23" s="147"/>
      <c r="K23" s="94"/>
      <c r="L23" s="94"/>
      <c r="M23" s="92" t="s">
        <v>25</v>
      </c>
      <c r="N23" s="83" t="s">
        <v>18</v>
      </c>
      <c r="O23" s="92" t="s">
        <v>25</v>
      </c>
      <c r="P23" s="83" t="s">
        <v>18</v>
      </c>
      <c r="Q23" s="94"/>
      <c r="R23" s="95"/>
      <c r="S23" s="83"/>
      <c r="T23" s="95"/>
      <c r="U23" s="83"/>
      <c r="V23" s="93"/>
      <c r="W23" s="82"/>
    </row>
    <row r="24" spans="1:23" ht="30.75" customHeight="1">
      <c r="A24" s="127"/>
      <c r="B24" s="94"/>
      <c r="C24" s="94"/>
      <c r="D24" s="94"/>
      <c r="E24" s="94"/>
      <c r="F24" s="94"/>
      <c r="G24" s="146"/>
      <c r="H24" s="127"/>
      <c r="I24" s="127"/>
      <c r="J24" s="147"/>
      <c r="K24" s="94"/>
      <c r="L24" s="94"/>
      <c r="M24" s="92"/>
      <c r="N24" s="83"/>
      <c r="O24" s="92"/>
      <c r="P24" s="83"/>
      <c r="Q24" s="94"/>
      <c r="R24" s="95"/>
      <c r="S24" s="83"/>
      <c r="T24" s="95"/>
      <c r="U24" s="83"/>
      <c r="V24" s="93"/>
      <c r="W24" s="82"/>
    </row>
    <row r="25" spans="1:23" ht="199.5" customHeight="1">
      <c r="A25" s="52">
        <v>1</v>
      </c>
      <c r="B25" s="76" t="s">
        <v>59</v>
      </c>
      <c r="C25" s="77"/>
      <c r="D25" s="77"/>
      <c r="E25" s="77"/>
      <c r="F25" s="78"/>
      <c r="G25" s="68" t="s">
        <v>64</v>
      </c>
      <c r="H25" s="140" t="s">
        <v>67</v>
      </c>
      <c r="I25" s="141"/>
      <c r="J25" s="61">
        <v>0.25</v>
      </c>
      <c r="K25" s="74" t="s">
        <v>72</v>
      </c>
      <c r="L25" s="75"/>
      <c r="M25" s="65" t="s">
        <v>92</v>
      </c>
      <c r="N25" s="69">
        <f>+(M25/21)</f>
        <v>0.6666666666666666</v>
      </c>
      <c r="O25" s="66">
        <f>N25*25%</f>
        <v>0.16666666666666666</v>
      </c>
      <c r="P25" s="70">
        <f>O25/J25</f>
        <v>0.6666666666666666</v>
      </c>
      <c r="Q25" s="48"/>
      <c r="R25" s="73"/>
      <c r="S25" s="47" t="e">
        <f aca="true" t="shared" si="0" ref="S25:S30">R25/Q25</f>
        <v>#DIV/0!</v>
      </c>
      <c r="T25" s="49"/>
      <c r="U25" s="71" t="e">
        <f aca="true" t="shared" si="1" ref="U25:U30">T25/Q25</f>
        <v>#DIV/0!</v>
      </c>
      <c r="V25" s="64" t="s">
        <v>91</v>
      </c>
      <c r="W25" s="41" t="s">
        <v>82</v>
      </c>
    </row>
    <row r="26" spans="1:23" ht="199.5" customHeight="1">
      <c r="A26" s="52">
        <v>2</v>
      </c>
      <c r="B26" s="76" t="s">
        <v>60</v>
      </c>
      <c r="C26" s="77"/>
      <c r="D26" s="77"/>
      <c r="E26" s="77"/>
      <c r="F26" s="78"/>
      <c r="G26" s="68" t="s">
        <v>60</v>
      </c>
      <c r="H26" s="79" t="s">
        <v>68</v>
      </c>
      <c r="I26" s="80"/>
      <c r="J26" s="60">
        <v>9</v>
      </c>
      <c r="K26" s="74" t="s">
        <v>73</v>
      </c>
      <c r="L26" s="75"/>
      <c r="M26" s="62">
        <v>3</v>
      </c>
      <c r="N26" s="69">
        <f>+M26/J26</f>
        <v>0.3333333333333333</v>
      </c>
      <c r="O26" s="62">
        <f>M26</f>
        <v>3</v>
      </c>
      <c r="P26" s="47">
        <f>O26/J26</f>
        <v>0.3333333333333333</v>
      </c>
      <c r="Q26" s="48">
        <v>150323040</v>
      </c>
      <c r="R26" s="73">
        <v>45270360</v>
      </c>
      <c r="S26" s="47">
        <f t="shared" si="0"/>
        <v>0.3011538351007271</v>
      </c>
      <c r="T26" s="49">
        <f>3195732+1198174+3195732+1331304</f>
        <v>8920942</v>
      </c>
      <c r="U26" s="71">
        <f t="shared" si="1"/>
        <v>0.05934514097107137</v>
      </c>
      <c r="V26" s="64" t="s">
        <v>93</v>
      </c>
      <c r="W26" s="63" t="s">
        <v>87</v>
      </c>
    </row>
    <row r="27" spans="1:23" ht="199.5" customHeight="1">
      <c r="A27" s="52">
        <v>3</v>
      </c>
      <c r="B27" s="76" t="s">
        <v>61</v>
      </c>
      <c r="C27" s="77"/>
      <c r="D27" s="77"/>
      <c r="E27" s="77"/>
      <c r="F27" s="78"/>
      <c r="G27" s="68" t="s">
        <v>61</v>
      </c>
      <c r="H27" s="79" t="s">
        <v>69</v>
      </c>
      <c r="I27" s="80"/>
      <c r="J27" s="60">
        <v>1</v>
      </c>
      <c r="K27" s="74" t="s">
        <v>74</v>
      </c>
      <c r="L27" s="75"/>
      <c r="M27" s="62">
        <v>0</v>
      </c>
      <c r="N27" s="69">
        <f>+M27/J27</f>
        <v>0</v>
      </c>
      <c r="O27" s="62">
        <f>M27</f>
        <v>0</v>
      </c>
      <c r="P27" s="47">
        <f>O27/J27</f>
        <v>0</v>
      </c>
      <c r="Q27" s="48">
        <v>14092785</v>
      </c>
      <c r="R27" s="73"/>
      <c r="S27" s="47">
        <f t="shared" si="0"/>
        <v>0</v>
      </c>
      <c r="T27" s="49"/>
      <c r="U27" s="71">
        <f t="shared" si="1"/>
        <v>0</v>
      </c>
      <c r="V27" s="64" t="s">
        <v>85</v>
      </c>
      <c r="W27" s="41" t="s">
        <v>83</v>
      </c>
    </row>
    <row r="28" spans="1:23" ht="199.5" customHeight="1">
      <c r="A28" s="52">
        <v>4</v>
      </c>
      <c r="B28" s="76" t="s">
        <v>62</v>
      </c>
      <c r="C28" s="77"/>
      <c r="D28" s="77"/>
      <c r="E28" s="77"/>
      <c r="F28" s="78"/>
      <c r="G28" s="68" t="s">
        <v>65</v>
      </c>
      <c r="H28" s="79" t="s">
        <v>70</v>
      </c>
      <c r="I28" s="80"/>
      <c r="J28" s="60">
        <v>1</v>
      </c>
      <c r="K28" s="74" t="s">
        <v>75</v>
      </c>
      <c r="L28" s="75"/>
      <c r="M28" s="62">
        <v>0</v>
      </c>
      <c r="N28" s="69">
        <f>+M28/J28</f>
        <v>0</v>
      </c>
      <c r="O28" s="62">
        <f>M28</f>
        <v>0</v>
      </c>
      <c r="P28" s="47">
        <f>O28/J28</f>
        <v>0</v>
      </c>
      <c r="Q28" s="48">
        <v>7516752</v>
      </c>
      <c r="R28" s="73"/>
      <c r="S28" s="47">
        <f t="shared" si="0"/>
        <v>0</v>
      </c>
      <c r="T28" s="49"/>
      <c r="U28" s="71">
        <f t="shared" si="1"/>
        <v>0</v>
      </c>
      <c r="V28" s="42"/>
      <c r="W28" s="41"/>
    </row>
    <row r="29" spans="1:23" ht="199.5" customHeight="1">
      <c r="A29" s="52">
        <v>5</v>
      </c>
      <c r="B29" s="76" t="s">
        <v>63</v>
      </c>
      <c r="C29" s="77"/>
      <c r="D29" s="77"/>
      <c r="E29" s="77"/>
      <c r="F29" s="78"/>
      <c r="G29" s="68" t="s">
        <v>66</v>
      </c>
      <c r="H29" s="100" t="s">
        <v>71</v>
      </c>
      <c r="I29" s="101"/>
      <c r="J29" s="60">
        <v>1</v>
      </c>
      <c r="K29" s="74" t="s">
        <v>76</v>
      </c>
      <c r="L29" s="75"/>
      <c r="M29" s="62">
        <v>0</v>
      </c>
      <c r="N29" s="69">
        <f>+M29/J29</f>
        <v>0</v>
      </c>
      <c r="O29" s="62">
        <f>M29</f>
        <v>0</v>
      </c>
      <c r="P29" s="47">
        <f>O29/J29</f>
        <v>0</v>
      </c>
      <c r="Q29" s="48">
        <v>37580760</v>
      </c>
      <c r="R29" s="73"/>
      <c r="S29" s="47">
        <f t="shared" si="0"/>
        <v>0</v>
      </c>
      <c r="T29" s="49"/>
      <c r="U29" s="71">
        <f t="shared" si="1"/>
        <v>0</v>
      </c>
      <c r="V29" s="64" t="s">
        <v>86</v>
      </c>
      <c r="W29" s="41" t="s">
        <v>83</v>
      </c>
    </row>
    <row r="30" spans="2:21" s="24" customFormat="1" ht="30.75" customHeight="1">
      <c r="B30" s="131"/>
      <c r="C30" s="131"/>
      <c r="D30" s="43"/>
      <c r="E30" s="34"/>
      <c r="F30" s="44"/>
      <c r="G30" s="132"/>
      <c r="H30" s="132"/>
      <c r="K30" s="50"/>
      <c r="L30" s="50"/>
      <c r="M30" s="51" t="s">
        <v>4</v>
      </c>
      <c r="N30" s="54">
        <f>AVERAGE(N25:N29)</f>
        <v>0.2</v>
      </c>
      <c r="O30" s="55"/>
      <c r="P30" s="56">
        <f>AVERAGE(P25:P29)</f>
        <v>0.2</v>
      </c>
      <c r="Q30" s="57">
        <f>SUM(Q25:Q29)</f>
        <v>209513337</v>
      </c>
      <c r="R30" s="57">
        <f>SUM(R25:R29)</f>
        <v>45270360</v>
      </c>
      <c r="S30" s="58">
        <f t="shared" si="0"/>
        <v>0.21607388173097544</v>
      </c>
      <c r="T30" s="59">
        <f>SUM(T25:T29)</f>
        <v>8920942</v>
      </c>
      <c r="U30" s="72">
        <f t="shared" si="1"/>
        <v>0.042579351404249746</v>
      </c>
    </row>
    <row r="31" spans="2:19" s="24" customFormat="1" ht="30.75" customHeight="1">
      <c r="B31" s="139" t="s">
        <v>36</v>
      </c>
      <c r="C31" s="139"/>
      <c r="D31" s="40">
        <v>0</v>
      </c>
      <c r="F31" s="25" t="s">
        <v>35</v>
      </c>
      <c r="G31" s="148">
        <v>43403</v>
      </c>
      <c r="H31" s="149"/>
      <c r="M31" s="30"/>
      <c r="N31" s="45"/>
      <c r="O31" s="26"/>
      <c r="P31" s="26"/>
      <c r="Q31" s="46"/>
      <c r="R31" s="46"/>
      <c r="S31" s="27"/>
    </row>
    <row r="32" spans="18:19" ht="12.75">
      <c r="R32" s="9"/>
      <c r="S32" s="9"/>
    </row>
    <row r="33" spans="18:19" ht="12.75">
      <c r="R33" s="9"/>
      <c r="S33" s="9"/>
    </row>
    <row r="34" spans="1:22" s="11" customFormat="1" ht="21.75" customHeight="1">
      <c r="A34" s="1"/>
      <c r="B34" s="10"/>
      <c r="C34" s="130" t="s">
        <v>38</v>
      </c>
      <c r="D34" s="130"/>
      <c r="E34" s="130"/>
      <c r="F34" s="130"/>
      <c r="G34" s="130"/>
      <c r="H34" s="130"/>
      <c r="I34" s="130"/>
      <c r="J34" s="130"/>
      <c r="K34" s="130"/>
      <c r="L34" s="130"/>
      <c r="M34" s="96" t="s">
        <v>44</v>
      </c>
      <c r="N34" s="96"/>
      <c r="O34" s="96"/>
      <c r="P34" s="96"/>
      <c r="Q34" s="96"/>
      <c r="R34" s="96"/>
      <c r="S34" s="96"/>
      <c r="T34" s="96"/>
      <c r="U34" s="96"/>
      <c r="V34" s="97"/>
    </row>
    <row r="35" spans="1:22" s="11" customFormat="1" ht="29.25" customHeight="1">
      <c r="A35" s="98" t="s">
        <v>15</v>
      </c>
      <c r="B35" s="99"/>
      <c r="C35" s="130" t="s">
        <v>55</v>
      </c>
      <c r="D35" s="130"/>
      <c r="E35" s="130"/>
      <c r="F35" s="130"/>
      <c r="G35" s="130"/>
      <c r="H35" s="130"/>
      <c r="I35" s="130"/>
      <c r="J35" s="130"/>
      <c r="K35" s="130"/>
      <c r="L35" s="130"/>
      <c r="M35" s="96" t="s">
        <v>51</v>
      </c>
      <c r="N35" s="96"/>
      <c r="O35" s="96"/>
      <c r="P35" s="96"/>
      <c r="Q35" s="96"/>
      <c r="R35" s="96"/>
      <c r="S35" s="96"/>
      <c r="T35" s="96"/>
      <c r="U35" s="96"/>
      <c r="V35" s="97"/>
    </row>
    <row r="36" spans="1:22" ht="29.25" customHeight="1">
      <c r="A36" s="98" t="s">
        <v>14</v>
      </c>
      <c r="B36" s="99"/>
      <c r="C36" s="130"/>
      <c r="D36" s="130"/>
      <c r="E36" s="130"/>
      <c r="F36" s="130"/>
      <c r="G36" s="130"/>
      <c r="H36" s="130"/>
      <c r="I36" s="130"/>
      <c r="J36" s="130"/>
      <c r="K36" s="130"/>
      <c r="L36" s="130"/>
      <c r="M36" s="96"/>
      <c r="N36" s="96"/>
      <c r="O36" s="96"/>
      <c r="P36" s="96"/>
      <c r="Q36" s="96"/>
      <c r="R36" s="96"/>
      <c r="S36" s="96"/>
      <c r="T36" s="96"/>
      <c r="U36" s="96"/>
      <c r="V36" s="97"/>
    </row>
    <row r="37" spans="1:22" ht="29.25" customHeight="1">
      <c r="A37" s="98" t="s">
        <v>16</v>
      </c>
      <c r="B37" s="99"/>
      <c r="C37" s="130" t="s">
        <v>56</v>
      </c>
      <c r="D37" s="130"/>
      <c r="E37" s="130"/>
      <c r="F37" s="130"/>
      <c r="G37" s="130"/>
      <c r="H37" s="130"/>
      <c r="I37" s="130"/>
      <c r="J37" s="130"/>
      <c r="K37" s="130"/>
      <c r="L37" s="130"/>
      <c r="M37" s="96" t="s">
        <v>57</v>
      </c>
      <c r="N37" s="96"/>
      <c r="O37" s="96"/>
      <c r="P37" s="96"/>
      <c r="Q37" s="96"/>
      <c r="R37" s="96"/>
      <c r="S37" s="96"/>
      <c r="T37" s="96"/>
      <c r="U37" s="96"/>
      <c r="V37" s="97"/>
    </row>
    <row r="38" spans="1:22" ht="29.25" customHeight="1">
      <c r="A38" s="98" t="s">
        <v>17</v>
      </c>
      <c r="B38" s="99"/>
      <c r="C38" s="145">
        <v>43567</v>
      </c>
      <c r="D38" s="130"/>
      <c r="E38" s="130"/>
      <c r="F38" s="130"/>
      <c r="G38" s="130"/>
      <c r="H38" s="130"/>
      <c r="I38" s="130"/>
      <c r="J38" s="130"/>
      <c r="K38" s="130"/>
      <c r="L38" s="130"/>
      <c r="M38" s="142">
        <v>43567</v>
      </c>
      <c r="N38" s="96"/>
      <c r="O38" s="96"/>
      <c r="P38" s="96"/>
      <c r="Q38" s="96"/>
      <c r="R38" s="96"/>
      <c r="S38" s="96"/>
      <c r="T38" s="96"/>
      <c r="U38" s="96"/>
      <c r="V38" s="97"/>
    </row>
    <row r="51" ht="12.75">
      <c r="K51" s="28"/>
    </row>
  </sheetData>
  <sheetProtection password="CCD1" sheet="1" deleteColumns="0" deleteRows="0"/>
  <mergeCells count="74">
    <mergeCell ref="S22:S24"/>
    <mergeCell ref="A22:A24"/>
    <mergeCell ref="B22:F24"/>
    <mergeCell ref="G22:G24"/>
    <mergeCell ref="H22:I24"/>
    <mergeCell ref="J22:J24"/>
    <mergeCell ref="K22:L24"/>
    <mergeCell ref="B31:C31"/>
    <mergeCell ref="G31:H31"/>
    <mergeCell ref="H25:I25"/>
    <mergeCell ref="M38:V38"/>
    <mergeCell ref="A19:C21"/>
    <mergeCell ref="A35:B35"/>
    <mergeCell ref="C38:L38"/>
    <mergeCell ref="C34:L34"/>
    <mergeCell ref="A38:B38"/>
    <mergeCell ref="A37:B37"/>
    <mergeCell ref="B30:C30"/>
    <mergeCell ref="G30:H30"/>
    <mergeCell ref="C37:L37"/>
    <mergeCell ref="S1:V1"/>
    <mergeCell ref="S2:V2"/>
    <mergeCell ref="A5:V5"/>
    <mergeCell ref="A1:C4"/>
    <mergeCell ref="D1:R2"/>
    <mergeCell ref="A11:C11"/>
    <mergeCell ref="S3:U3"/>
    <mergeCell ref="S4:U4"/>
    <mergeCell ref="M37:V37"/>
    <mergeCell ref="D3:R4"/>
    <mergeCell ref="M11:P11"/>
    <mergeCell ref="A12:C14"/>
    <mergeCell ref="C36:L36"/>
    <mergeCell ref="M34:V34"/>
    <mergeCell ref="N23:N24"/>
    <mergeCell ref="M35:V35"/>
    <mergeCell ref="C35:L35"/>
    <mergeCell ref="D11:G11"/>
    <mergeCell ref="M14:V14"/>
    <mergeCell ref="A16:C18"/>
    <mergeCell ref="D12:G14"/>
    <mergeCell ref="D16:G18"/>
    <mergeCell ref="D19:G21"/>
    <mergeCell ref="A15:C15"/>
    <mergeCell ref="D15:G15"/>
    <mergeCell ref="M36:V36"/>
    <mergeCell ref="A36:B36"/>
    <mergeCell ref="T22:T24"/>
    <mergeCell ref="K25:L25"/>
    <mergeCell ref="P23:P24"/>
    <mergeCell ref="M22:N22"/>
    <mergeCell ref="K26:L26"/>
    <mergeCell ref="K29:L29"/>
    <mergeCell ref="H26:I26"/>
    <mergeCell ref="H29:I29"/>
    <mergeCell ref="W22:W24"/>
    <mergeCell ref="U22:U24"/>
    <mergeCell ref="K11:L13"/>
    <mergeCell ref="Q11:R13"/>
    <mergeCell ref="O22:P22"/>
    <mergeCell ref="M23:M24"/>
    <mergeCell ref="O23:O24"/>
    <mergeCell ref="V22:V24"/>
    <mergeCell ref="Q22:Q24"/>
    <mergeCell ref="R22:R24"/>
    <mergeCell ref="K27:L27"/>
    <mergeCell ref="K28:L28"/>
    <mergeCell ref="B25:F25"/>
    <mergeCell ref="B26:F26"/>
    <mergeCell ref="B29:F29"/>
    <mergeCell ref="B27:F27"/>
    <mergeCell ref="B28:F28"/>
    <mergeCell ref="H27:I27"/>
    <mergeCell ref="H28:I28"/>
  </mergeCells>
  <printOptions horizontalCentered="1" verticalCentered="1"/>
  <pageMargins left="0.1968503937007874" right="0.07874015748031496" top="0.1968503937007874" bottom="0.11811023622047245" header="0" footer="0"/>
  <pageSetup horizontalDpi="600" verticalDpi="600" orientation="landscape" paperSize="121" scale="2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Luis Gabriel Rodriguez Villamizar</cp:lastModifiedBy>
  <cp:lastPrinted>2017-09-19T13:50:20Z</cp:lastPrinted>
  <dcterms:created xsi:type="dcterms:W3CDTF">2009-04-01T16:45:05Z</dcterms:created>
  <dcterms:modified xsi:type="dcterms:W3CDTF">2019-09-26T15:16:30Z</dcterms:modified>
  <cp:category/>
  <cp:version/>
  <cp:contentType/>
  <cp:contentStatus/>
</cp:coreProperties>
</file>