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10" windowHeight="615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<sst xmlns="http://schemas.openxmlformats.org/spreadsheetml/2006/main" count="82" uniqueCount="75">
  <si>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</si>
  <si>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</si>
  <si>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</si>
  <si>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</si>
  <si>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</si>
  <si>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</si>
  <si>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</si>
  <si>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</si>
  <si>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</si>
  <si>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</si>
  <si>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</si>
  <si>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</si>
  <si>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</si>
  <si>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</si>
  <si>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</si>
  <si>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</si>
  <si>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</si>
  <si>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</si>
  <si>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</si>
  <si>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</si>
  <si>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</si>
  <si>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</si>
  <si>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</si>
  <si>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</si>
  <si>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</si>
  <si>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</si>
  <si>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</si>
  <si>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</si>
  <si>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</si>
  <si>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</si>
  <si>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</si>
  <si>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</si>
  <si>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</si>
  <si>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</si>
  <si>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</si>
  <si>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</si>
  <si>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</si>
  <si>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</si>
  <si>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</si>
  <si>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</si>
  <si>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</si>
  <si>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</si>
  <si>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</si>
  <si>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</si>
  <si>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</si>
  <si>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</si>
  <si>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</si>
  <si>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</si>
  <si>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</si>
  <si>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</si>
  <si>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</si>
  <si>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</si>
  <si>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JAIRO IGNACIO GARCIA RODRIGUEZ</t>
  </si>
  <si>
    <t>Subdierector de Ecosistemas y Gestión Ambiental</t>
  </si>
  <si>
    <t>Subdirectora de Planeación y Sistemas de Información</t>
  </si>
  <si>
    <t>GESTIÓN INTEGRADA DEL RECURSO HÍDRICO</t>
  </si>
  <si>
    <t xml:space="preserve">Manejo Integral del Recurso Hídrico. </t>
  </si>
  <si>
    <t>Gestión Integral del Recurso Hídrico</t>
  </si>
  <si>
    <t>PORH Cuenca alta y media del Río Chicamocha</t>
  </si>
  <si>
    <t>3203-0900-0001-0001</t>
  </si>
  <si>
    <t>Implementación del Plan de Ordenamiento del Recursos Hídrico PORH Cuenca alta y media del Río Chicamocha</t>
  </si>
  <si>
    <t>contratacion de las diseños y/o obras de implementacion de la Adecuacion hidraulica del cauce principal de la cuenca alta del rio Chicamocha en los tramos priorizados.</t>
  </si>
  <si>
    <t>Un (01) proyecto contratado y/o ejecutado</t>
  </si>
  <si>
    <t xml:space="preserve"> Número de proyectos contratados y/o ejecutados / Número de proyectos programados a contratar y/o ejecutar)*100 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</si>
  <si>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</si>
  <si>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</si>
  <si>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</si>
  <si>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</si>
  <si>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</si>
  <si>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Total</t>
  </si>
  <si>
    <t>MARZO</t>
  </si>
  <si>
    <t>No.</t>
  </si>
  <si>
    <t>X</t>
  </si>
  <si>
    <t xml:space="preserve">Se publicó en el SECOP la licitacion pública NO. LP 004 de 2019 para la implementacion de las obras prioritarias de la adecuacion hidraulica del Rio Chicamocha  y su respectiva interventoria, por un valor de $ 2.937.626.487
</t>
  </si>
  <si>
    <t xml:space="preserve">Carpetas de los contratos de cada una de la CPS y carpeta del contrato CCC 2016 175. 
Página del SECOP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</si>
</sst>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0.0%"/>
    <numFmt numFmtId="190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1" fontId="19" fillId="0" borderId="0" xfId="51" applyNumberFormat="1" applyFont="1" applyBorder="1" applyAlignment="1" applyProtection="1">
      <alignment horizontal="right" vertical="center"/>
      <protection/>
    </xf>
    <xf numFmtId="9" fontId="0" fillId="0" borderId="10" xfId="51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9" fontId="0" fillId="0" borderId="11" xfId="56" applyFont="1" applyFill="1" applyBorder="1" applyAlignment="1" applyProtection="1">
      <alignment horizontal="center" vertical="center"/>
      <protection/>
    </xf>
    <xf numFmtId="9" fontId="0" fillId="25" borderId="11" xfId="51" applyNumberFormat="1" applyFont="1" applyFill="1" applyBorder="1" applyAlignment="1" applyProtection="1">
      <alignment horizontal="center" vertical="center"/>
      <protection/>
    </xf>
    <xf numFmtId="3" fontId="0" fillId="0" borderId="11" xfId="51" applyNumberFormat="1" applyFont="1" applyBorder="1" applyAlignment="1" applyProtection="1">
      <alignment horizontal="center" vertical="center"/>
      <protection/>
    </xf>
    <xf numFmtId="9" fontId="0" fillId="0" borderId="11" xfId="51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9" fontId="0" fillId="0" borderId="10" xfId="56" applyFont="1" applyFill="1" applyBorder="1" applyAlignment="1" applyProtection="1">
      <alignment horizontal="center" vertical="center" wrapText="1"/>
      <protection/>
    </xf>
    <xf numFmtId="174" fontId="0" fillId="0" borderId="0" xfId="53" applyFont="1" applyAlignment="1" applyProtection="1">
      <alignment vertical="center"/>
      <protection locked="0"/>
    </xf>
    <xf numFmtId="174" fontId="0" fillId="0" borderId="0" xfId="0" applyNumberFormat="1" applyAlignment="1" applyProtection="1">
      <alignment vertical="center"/>
      <protection locked="0"/>
    </xf>
    <xf numFmtId="49" fontId="0" fillId="0" borderId="10" xfId="51" applyNumberFormat="1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9" fontId="0" fillId="0" borderId="10" xfId="56" applyFont="1" applyBorder="1" applyAlignment="1" applyProtection="1">
      <alignment horizontal="center" vertical="center" wrapText="1"/>
      <protection/>
    </xf>
    <xf numFmtId="9" fontId="0" fillId="0" borderId="10" xfId="56" applyNumberFormat="1" applyFont="1" applyBorder="1" applyAlignment="1" applyProtection="1">
      <alignment horizontal="center" vertical="center"/>
      <protection/>
    </xf>
    <xf numFmtId="9" fontId="0" fillId="0" borderId="11" xfId="56" applyFont="1" applyBorder="1" applyAlignment="1" applyProtection="1">
      <alignment horizontal="center" vertical="center"/>
      <protection/>
    </xf>
    <xf numFmtId="3" fontId="0" fillId="0" borderId="11" xfId="51" applyNumberFormat="1" applyFont="1" applyBorder="1" applyAlignment="1" applyProtection="1">
      <alignment horizontal="center" vertical="center"/>
      <protection locked="0"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16" borderId="13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justify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3" fontId="0" fillId="0" borderId="15" xfId="0" applyNumberFormat="1" applyFont="1" applyFill="1" applyBorder="1" applyAlignment="1" applyProtection="1">
      <alignment horizontal="lef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2" fontId="29" fillId="0" borderId="10" xfId="56" applyNumberFormat="1" applyFont="1" applyBorder="1" applyAlignment="1" applyProtection="1">
      <alignment horizontal="center" vertical="center" wrapText="1"/>
      <protection locked="0"/>
    </xf>
    <xf numFmtId="10" fontId="29" fillId="0" borderId="10" xfId="56" applyNumberFormat="1" applyFont="1" applyBorder="1" applyAlignment="1" applyProtection="1">
      <alignment horizontal="center" vertical="center" wrapText="1"/>
      <protection locked="0"/>
    </xf>
    <xf numFmtId="10" fontId="0" fillId="0" borderId="10" xfId="51" applyNumberFormat="1" applyFont="1" applyBorder="1" applyAlignment="1" applyProtection="1">
      <alignment horizontal="center" vertical="center" wrapText="1"/>
      <protection/>
    </xf>
    <xf numFmtId="10" fontId="0" fillId="0" borderId="11" xfId="5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0" fontId="19" fillId="16" borderId="21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3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1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ont="1" applyFill="1" applyBorder="1" applyAlignment="1" applyProtection="1">
      <alignment horizontal="left" vertical="center" wrapText="1"/>
      <protection/>
    </xf>
    <xf numFmtId="1" fontId="0" fillId="0" borderId="32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 wrapText="1"/>
      <protection/>
    </xf>
    <xf numFmtId="49" fontId="36" fillId="0" borderId="10" xfId="51" applyNumberFormat="1" applyFont="1" applyBorder="1" applyAlignment="1" applyProtection="1">
      <alignment horizontal="center" vertical="center" wrapText="1"/>
      <protection/>
    </xf>
    <xf numFmtId="14" fontId="21" fillId="0" borderId="20" xfId="0" applyNumberFormat="1" applyFont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7"/>
  <sheetViews>
    <sheetView showGridLines="0" tabSelected="1" zoomScale="70" zoomScaleNormal="70" zoomScalePageLayoutView="0" workbookViewId="0" topLeftCell="M22">
      <selection activeCell="M25" sqref="M25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40"/>
      <c r="B1" s="140"/>
      <c r="C1" s="140"/>
      <c r="D1" s="129" t="s">
        <v>19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7" t="s">
        <v>42</v>
      </c>
      <c r="T1" s="137"/>
      <c r="U1" s="137"/>
      <c r="V1" s="137"/>
    </row>
    <row r="2" spans="1:22" ht="27.75" customHeight="1">
      <c r="A2" s="140"/>
      <c r="B2" s="140"/>
      <c r="C2" s="14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8" t="s">
        <v>20</v>
      </c>
      <c r="T2" s="138"/>
      <c r="U2" s="138"/>
      <c r="V2" s="138"/>
    </row>
    <row r="3" spans="1:22" ht="19.5" customHeight="1">
      <c r="A3" s="140"/>
      <c r="B3" s="140"/>
      <c r="C3" s="140"/>
      <c r="D3" s="129" t="s">
        <v>21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6" t="s">
        <v>22</v>
      </c>
      <c r="T3" s="127"/>
      <c r="U3" s="128"/>
      <c r="V3" s="28" t="s">
        <v>23</v>
      </c>
    </row>
    <row r="4" spans="1:22" ht="19.5" customHeight="1">
      <c r="A4" s="140"/>
      <c r="B4" s="140"/>
      <c r="C4" s="140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6" t="s">
        <v>49</v>
      </c>
      <c r="T4" s="127"/>
      <c r="U4" s="128"/>
      <c r="V4" s="29">
        <v>42999</v>
      </c>
    </row>
    <row r="5" spans="1:22" ht="31.5" customHeight="1">
      <c r="A5" s="139" t="s">
        <v>50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0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16" t="s">
        <v>8</v>
      </c>
      <c r="B11" s="117"/>
      <c r="C11" s="117"/>
      <c r="D11" s="133" t="s">
        <v>55</v>
      </c>
      <c r="E11" s="134"/>
      <c r="F11" s="134"/>
      <c r="G11" s="135"/>
      <c r="H11" s="57" t="s">
        <v>5</v>
      </c>
      <c r="I11" s="58" t="s">
        <v>6</v>
      </c>
      <c r="J11" s="25"/>
      <c r="K11" s="119" t="s">
        <v>24</v>
      </c>
      <c r="L11" s="120"/>
      <c r="M11" s="118" t="s">
        <v>43</v>
      </c>
      <c r="N11" s="118"/>
      <c r="O11" s="118"/>
      <c r="P11" s="118"/>
      <c r="Q11" s="125" t="s">
        <v>64</v>
      </c>
      <c r="R11" s="125"/>
      <c r="S11" s="27"/>
      <c r="T11" s="27"/>
      <c r="U11" s="27"/>
      <c r="V11" s="27"/>
    </row>
    <row r="12" spans="1:22" ht="27.75" customHeight="1">
      <c r="A12" s="130" t="s">
        <v>29</v>
      </c>
      <c r="B12" s="131"/>
      <c r="C12" s="131"/>
      <c r="D12" s="98" t="s">
        <v>56</v>
      </c>
      <c r="E12" s="99"/>
      <c r="F12" s="99"/>
      <c r="G12" s="100"/>
      <c r="H12" s="59" t="s">
        <v>7</v>
      </c>
      <c r="I12" s="60">
        <v>2159968600</v>
      </c>
      <c r="J12" s="16"/>
      <c r="K12" s="121"/>
      <c r="L12" s="122"/>
      <c r="M12" s="65" t="s">
        <v>70</v>
      </c>
      <c r="N12" s="65" t="s">
        <v>1</v>
      </c>
      <c r="O12" s="65" t="s">
        <v>2</v>
      </c>
      <c r="P12" s="65" t="s">
        <v>3</v>
      </c>
      <c r="Q12" s="125"/>
      <c r="R12" s="125"/>
      <c r="S12" s="6"/>
      <c r="T12" s="6"/>
      <c r="U12" s="6"/>
      <c r="V12" s="6"/>
    </row>
    <row r="13" spans="1:22" ht="15.75" customHeight="1">
      <c r="A13" s="88"/>
      <c r="B13" s="89"/>
      <c r="C13" s="89"/>
      <c r="D13" s="101"/>
      <c r="E13" s="102"/>
      <c r="F13" s="102"/>
      <c r="G13" s="103"/>
      <c r="H13" s="61" t="s">
        <v>9</v>
      </c>
      <c r="I13" s="62">
        <v>-32451600</v>
      </c>
      <c r="J13" s="16"/>
      <c r="K13" s="123"/>
      <c r="L13" s="124"/>
      <c r="M13" s="66"/>
      <c r="N13" s="66"/>
      <c r="O13" s="66" t="s">
        <v>72</v>
      </c>
      <c r="P13" s="67"/>
      <c r="Q13" s="125"/>
      <c r="R13" s="125"/>
      <c r="S13" s="6"/>
      <c r="T13" s="6"/>
      <c r="U13" s="6"/>
      <c r="V13" s="6"/>
    </row>
    <row r="14" spans="1:22" ht="15.75" customHeight="1">
      <c r="A14" s="88"/>
      <c r="B14" s="89"/>
      <c r="C14" s="89"/>
      <c r="D14" s="104"/>
      <c r="E14" s="105"/>
      <c r="F14" s="105"/>
      <c r="G14" s="106"/>
      <c r="H14" s="61" t="s">
        <v>11</v>
      </c>
      <c r="I14" s="62" t="s">
        <v>10</v>
      </c>
      <c r="J14" s="18"/>
      <c r="K14" s="17"/>
      <c r="L14" s="19"/>
      <c r="M14" s="136"/>
      <c r="N14" s="136"/>
      <c r="O14" s="136"/>
      <c r="P14" s="136"/>
      <c r="Q14" s="136"/>
      <c r="R14" s="136"/>
      <c r="S14" s="136"/>
      <c r="T14" s="136"/>
      <c r="U14" s="136"/>
      <c r="V14" s="136"/>
    </row>
    <row r="15" spans="1:22" ht="37.5" customHeight="1">
      <c r="A15" s="88" t="s">
        <v>47</v>
      </c>
      <c r="B15" s="89"/>
      <c r="C15" s="89"/>
      <c r="D15" s="82" t="s">
        <v>57</v>
      </c>
      <c r="E15" s="83"/>
      <c r="F15" s="83"/>
      <c r="G15" s="84"/>
      <c r="H15" s="61" t="s">
        <v>12</v>
      </c>
      <c r="I15" s="62"/>
      <c r="J15" s="18"/>
      <c r="K15" s="17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88" t="s">
        <v>0</v>
      </c>
      <c r="B16" s="89"/>
      <c r="C16" s="89"/>
      <c r="D16" s="107" t="s">
        <v>58</v>
      </c>
      <c r="E16" s="108"/>
      <c r="F16" s="108"/>
      <c r="G16" s="109"/>
      <c r="H16" s="61" t="s">
        <v>13</v>
      </c>
      <c r="I16" s="62" t="s">
        <v>10</v>
      </c>
      <c r="J16" s="18"/>
      <c r="K16" s="17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88"/>
      <c r="B17" s="89"/>
      <c r="C17" s="89"/>
      <c r="D17" s="101"/>
      <c r="E17" s="102"/>
      <c r="F17" s="102"/>
      <c r="G17" s="103"/>
      <c r="H17" s="61" t="s">
        <v>31</v>
      </c>
      <c r="I17" s="62" t="s">
        <v>10</v>
      </c>
      <c r="J17" s="18"/>
      <c r="K17" s="17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88"/>
      <c r="B18" s="89"/>
      <c r="C18" s="89"/>
      <c r="D18" s="104"/>
      <c r="E18" s="105"/>
      <c r="F18" s="105"/>
      <c r="G18" s="106"/>
      <c r="H18" s="61" t="s">
        <v>32</v>
      </c>
      <c r="I18" s="62" t="s">
        <v>10</v>
      </c>
      <c r="J18" s="18"/>
      <c r="K18" s="17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88" t="s">
        <v>30</v>
      </c>
      <c r="B19" s="89"/>
      <c r="C19" s="89"/>
      <c r="D19" s="110" t="s">
        <v>59</v>
      </c>
      <c r="E19" s="111"/>
      <c r="F19" s="111"/>
      <c r="G19" s="112"/>
      <c r="H19" s="61" t="s">
        <v>33</v>
      </c>
      <c r="I19" s="62" t="s">
        <v>10</v>
      </c>
      <c r="J19" s="18"/>
      <c r="K19" s="17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88"/>
      <c r="B20" s="89"/>
      <c r="C20" s="89"/>
      <c r="D20" s="113"/>
      <c r="E20" s="114"/>
      <c r="F20" s="114"/>
      <c r="G20" s="115"/>
      <c r="H20" s="61" t="s">
        <v>34</v>
      </c>
      <c r="I20" s="62" t="s">
        <v>10</v>
      </c>
      <c r="J20" s="18"/>
      <c r="K20" s="17"/>
      <c r="L20" s="19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44"/>
      <c r="B21" s="145"/>
      <c r="C21" s="145"/>
      <c r="D21" s="113"/>
      <c r="E21" s="114"/>
      <c r="F21" s="114"/>
      <c r="G21" s="115"/>
      <c r="H21" s="63" t="s">
        <v>69</v>
      </c>
      <c r="I21" s="64">
        <f>SUM(I12:I20)</f>
        <v>2127517000</v>
      </c>
      <c r="J21" s="18"/>
      <c r="K21" s="17"/>
      <c r="L21" s="19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118" t="s">
        <v>71</v>
      </c>
      <c r="B22" s="86" t="s">
        <v>40</v>
      </c>
      <c r="C22" s="86"/>
      <c r="D22" s="86"/>
      <c r="E22" s="86"/>
      <c r="F22" s="86"/>
      <c r="G22" s="141" t="s">
        <v>41</v>
      </c>
      <c r="H22" s="118" t="s">
        <v>68</v>
      </c>
      <c r="I22" s="118"/>
      <c r="J22" s="142" t="s">
        <v>67</v>
      </c>
      <c r="K22" s="86" t="s">
        <v>39</v>
      </c>
      <c r="L22" s="86"/>
      <c r="M22" s="94" t="s">
        <v>66</v>
      </c>
      <c r="N22" s="94"/>
      <c r="O22" s="94" t="s">
        <v>65</v>
      </c>
      <c r="P22" s="94"/>
      <c r="Q22" s="86" t="s">
        <v>26</v>
      </c>
      <c r="R22" s="85" t="s">
        <v>27</v>
      </c>
      <c r="S22" s="80" t="s">
        <v>28</v>
      </c>
      <c r="T22" s="85" t="s">
        <v>45</v>
      </c>
      <c r="U22" s="80" t="s">
        <v>46</v>
      </c>
      <c r="V22" s="87" t="s">
        <v>37</v>
      </c>
      <c r="W22" s="78" t="s">
        <v>48</v>
      </c>
    </row>
    <row r="23" spans="1:23" ht="12.75" customHeight="1">
      <c r="A23" s="118"/>
      <c r="B23" s="86"/>
      <c r="C23" s="86"/>
      <c r="D23" s="86"/>
      <c r="E23" s="86"/>
      <c r="F23" s="86"/>
      <c r="G23" s="141"/>
      <c r="H23" s="118"/>
      <c r="I23" s="118"/>
      <c r="J23" s="142"/>
      <c r="K23" s="86"/>
      <c r="L23" s="86"/>
      <c r="M23" s="81" t="s">
        <v>25</v>
      </c>
      <c r="N23" s="80" t="s">
        <v>18</v>
      </c>
      <c r="O23" s="81" t="s">
        <v>25</v>
      </c>
      <c r="P23" s="80" t="s">
        <v>18</v>
      </c>
      <c r="Q23" s="86"/>
      <c r="R23" s="85"/>
      <c r="S23" s="80"/>
      <c r="T23" s="85"/>
      <c r="U23" s="80"/>
      <c r="V23" s="87"/>
      <c r="W23" s="79"/>
    </row>
    <row r="24" spans="1:23" ht="30.75" customHeight="1">
      <c r="A24" s="118"/>
      <c r="B24" s="86"/>
      <c r="C24" s="86"/>
      <c r="D24" s="86"/>
      <c r="E24" s="86"/>
      <c r="F24" s="86"/>
      <c r="G24" s="141"/>
      <c r="H24" s="118"/>
      <c r="I24" s="118"/>
      <c r="J24" s="142"/>
      <c r="K24" s="86"/>
      <c r="L24" s="86"/>
      <c r="M24" s="81"/>
      <c r="N24" s="80"/>
      <c r="O24" s="81"/>
      <c r="P24" s="80"/>
      <c r="Q24" s="86"/>
      <c r="R24" s="85"/>
      <c r="S24" s="80"/>
      <c r="T24" s="85"/>
      <c r="U24" s="80"/>
      <c r="V24" s="87"/>
      <c r="W24" s="79"/>
    </row>
    <row r="25" spans="1:23" ht="388.5" customHeight="1">
      <c r="A25" s="51">
        <v>1</v>
      </c>
      <c r="B25" s="75" t="s">
        <v>60</v>
      </c>
      <c r="C25" s="76"/>
      <c r="D25" s="76"/>
      <c r="E25" s="76"/>
      <c r="F25" s="77"/>
      <c r="G25" s="52" t="s">
        <v>61</v>
      </c>
      <c r="H25" s="73" t="s">
        <v>62</v>
      </c>
      <c r="I25" s="74"/>
      <c r="J25" s="46">
        <v>0.37</v>
      </c>
      <c r="K25" s="92" t="s">
        <v>63</v>
      </c>
      <c r="L25" s="93"/>
      <c r="M25" s="68">
        <v>0.06</v>
      </c>
      <c r="N25" s="53">
        <f>(M25/1)</f>
        <v>0.06</v>
      </c>
      <c r="O25" s="69">
        <f>+N25*J25</f>
        <v>0.022199999999999998</v>
      </c>
      <c r="P25" s="70">
        <f>+O25/J25</f>
        <v>0.05999999999999999</v>
      </c>
      <c r="Q25" s="37">
        <f>+I12+I13</f>
        <v>2127517000</v>
      </c>
      <c r="R25" s="38">
        <v>110140339</v>
      </c>
      <c r="S25" s="36">
        <f>R25/Q25</f>
        <v>0.05176942839939704</v>
      </c>
      <c r="T25" s="38">
        <v>61264481</v>
      </c>
      <c r="U25" s="54">
        <f>T25/Q25</f>
        <v>0.028796235705754642</v>
      </c>
      <c r="V25" s="49" t="s">
        <v>73</v>
      </c>
      <c r="W25" s="50" t="s">
        <v>74</v>
      </c>
    </row>
    <row r="26" spans="2:21" s="20" customFormat="1" ht="30.75" customHeight="1">
      <c r="B26" s="95"/>
      <c r="C26" s="95"/>
      <c r="D26" s="32"/>
      <c r="E26" s="30"/>
      <c r="F26" s="33"/>
      <c r="G26" s="72"/>
      <c r="H26" s="72"/>
      <c r="K26" s="39"/>
      <c r="L26" s="39"/>
      <c r="M26" s="40" t="s">
        <v>4</v>
      </c>
      <c r="N26" s="41">
        <f>AVERAGE(N25:N25)</f>
        <v>0.06</v>
      </c>
      <c r="O26" s="42"/>
      <c r="P26" s="71">
        <f>AVERAGE(P25:P25)</f>
        <v>0.05999999999999999</v>
      </c>
      <c r="Q26" s="43">
        <f>SUM(Q25:Q25)</f>
        <v>2127517000</v>
      </c>
      <c r="R26" s="56">
        <v>110140339</v>
      </c>
      <c r="S26" s="44">
        <f>R26/Q26</f>
        <v>0.05176942839939704</v>
      </c>
      <c r="T26" s="45">
        <f>SUM(T25:T25)</f>
        <v>61264481</v>
      </c>
      <c r="U26" s="55">
        <f>T26/Q26</f>
        <v>0.028796235705754642</v>
      </c>
    </row>
    <row r="27" spans="2:19" s="20" customFormat="1" ht="30.75" customHeight="1">
      <c r="B27" s="147" t="s">
        <v>36</v>
      </c>
      <c r="C27" s="147"/>
      <c r="D27" s="31">
        <v>0</v>
      </c>
      <c r="F27" s="21" t="s">
        <v>35</v>
      </c>
      <c r="G27" s="148">
        <v>43768</v>
      </c>
      <c r="H27" s="149"/>
      <c r="M27" s="26"/>
      <c r="N27" s="34"/>
      <c r="O27" s="22"/>
      <c r="P27" s="22"/>
      <c r="Q27" s="35"/>
      <c r="R27" s="35"/>
      <c r="S27" s="23"/>
    </row>
    <row r="28" spans="18:19" ht="12.75">
      <c r="R28" s="9"/>
      <c r="S28" s="9"/>
    </row>
    <row r="29" spans="18:19" ht="12.75">
      <c r="R29" s="9"/>
      <c r="S29" s="9"/>
    </row>
    <row r="30" spans="1:22" s="11" customFormat="1" ht="21.75" customHeight="1">
      <c r="A30" s="1"/>
      <c r="B30" s="10"/>
      <c r="C30" s="132" t="s">
        <v>38</v>
      </c>
      <c r="D30" s="132"/>
      <c r="E30" s="132"/>
      <c r="F30" s="132"/>
      <c r="G30" s="132"/>
      <c r="H30" s="132"/>
      <c r="I30" s="132"/>
      <c r="J30" s="132"/>
      <c r="K30" s="132"/>
      <c r="L30" s="132"/>
      <c r="M30" s="96" t="s">
        <v>44</v>
      </c>
      <c r="N30" s="96"/>
      <c r="O30" s="96"/>
      <c r="P30" s="96"/>
      <c r="Q30" s="96"/>
      <c r="R30" s="96"/>
      <c r="S30" s="96"/>
      <c r="T30" s="96"/>
      <c r="U30" s="96"/>
      <c r="V30" s="97"/>
    </row>
    <row r="31" spans="1:22" s="11" customFormat="1" ht="29.25" customHeight="1">
      <c r="A31" s="90" t="s">
        <v>15</v>
      </c>
      <c r="B31" s="91"/>
      <c r="C31" s="132" t="s">
        <v>52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96" t="s">
        <v>51</v>
      </c>
      <c r="N31" s="96"/>
      <c r="O31" s="96"/>
      <c r="P31" s="96"/>
      <c r="Q31" s="96"/>
      <c r="R31" s="96"/>
      <c r="S31" s="96"/>
      <c r="T31" s="96"/>
      <c r="U31" s="96"/>
      <c r="V31" s="97"/>
    </row>
    <row r="32" spans="1:22" ht="29.25" customHeight="1">
      <c r="A32" s="90" t="s">
        <v>14</v>
      </c>
      <c r="B32" s="9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96"/>
      <c r="N32" s="96"/>
      <c r="O32" s="96"/>
      <c r="P32" s="96"/>
      <c r="Q32" s="96"/>
      <c r="R32" s="96"/>
      <c r="S32" s="96"/>
      <c r="T32" s="96"/>
      <c r="U32" s="96"/>
      <c r="V32" s="97"/>
    </row>
    <row r="33" spans="1:22" ht="29.25" customHeight="1">
      <c r="A33" s="90" t="s">
        <v>16</v>
      </c>
      <c r="B33" s="91"/>
      <c r="C33" s="132" t="s">
        <v>53</v>
      </c>
      <c r="D33" s="132"/>
      <c r="E33" s="132"/>
      <c r="F33" s="132"/>
      <c r="G33" s="132"/>
      <c r="H33" s="132"/>
      <c r="I33" s="132"/>
      <c r="J33" s="132"/>
      <c r="K33" s="132"/>
      <c r="L33" s="132"/>
      <c r="M33" s="96" t="s">
        <v>54</v>
      </c>
      <c r="N33" s="96"/>
      <c r="O33" s="96"/>
      <c r="P33" s="96"/>
      <c r="Q33" s="96"/>
      <c r="R33" s="96"/>
      <c r="S33" s="96"/>
      <c r="T33" s="96"/>
      <c r="U33" s="96"/>
      <c r="V33" s="97"/>
    </row>
    <row r="34" spans="1:22" ht="29.25" customHeight="1">
      <c r="A34" s="90" t="s">
        <v>17</v>
      </c>
      <c r="B34" s="91"/>
      <c r="C34" s="146">
        <v>43727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43">
        <f>+C34</f>
        <v>43727</v>
      </c>
      <c r="N34" s="96"/>
      <c r="O34" s="96"/>
      <c r="P34" s="96"/>
      <c r="Q34" s="96"/>
      <c r="R34" s="96"/>
      <c r="S34" s="96"/>
      <c r="T34" s="96"/>
      <c r="U34" s="96"/>
      <c r="V34" s="97"/>
    </row>
    <row r="43" ht="12.75">
      <c r="T43" s="47"/>
    </row>
    <row r="44" ht="12.75">
      <c r="U44" s="48"/>
    </row>
    <row r="45" ht="12.75">
      <c r="V45" s="47"/>
    </row>
    <row r="47" ht="12.75">
      <c r="K47" s="24"/>
    </row>
  </sheetData>
  <sheetProtection password="CCD1" sheet="1"/>
  <mergeCells count="62">
    <mergeCell ref="M34:V34"/>
    <mergeCell ref="A19:C21"/>
    <mergeCell ref="A31:B31"/>
    <mergeCell ref="C34:L34"/>
    <mergeCell ref="C30:L30"/>
    <mergeCell ref="A34:B34"/>
    <mergeCell ref="C33:L33"/>
    <mergeCell ref="B27:C27"/>
    <mergeCell ref="G27:H27"/>
    <mergeCell ref="M32:V32"/>
    <mergeCell ref="S1:V1"/>
    <mergeCell ref="S2:V2"/>
    <mergeCell ref="A5:V5"/>
    <mergeCell ref="A1:C4"/>
    <mergeCell ref="D1:R2"/>
    <mergeCell ref="G22:G24"/>
    <mergeCell ref="H22:I24"/>
    <mergeCell ref="J22:J24"/>
    <mergeCell ref="K22:L24"/>
    <mergeCell ref="S3:U3"/>
    <mergeCell ref="S4:U4"/>
    <mergeCell ref="M33:V33"/>
    <mergeCell ref="D3:R4"/>
    <mergeCell ref="M11:P11"/>
    <mergeCell ref="A12:C14"/>
    <mergeCell ref="C32:L32"/>
    <mergeCell ref="A33:B33"/>
    <mergeCell ref="C31:L31"/>
    <mergeCell ref="D11:G11"/>
    <mergeCell ref="M14:V14"/>
    <mergeCell ref="D12:G14"/>
    <mergeCell ref="D16:G18"/>
    <mergeCell ref="D19:G21"/>
    <mergeCell ref="A11:C11"/>
    <mergeCell ref="S22:S24"/>
    <mergeCell ref="A22:A24"/>
    <mergeCell ref="K11:L13"/>
    <mergeCell ref="Q11:R13"/>
    <mergeCell ref="M23:M24"/>
    <mergeCell ref="A15:C15"/>
    <mergeCell ref="A32:B32"/>
    <mergeCell ref="T22:T24"/>
    <mergeCell ref="K25:L25"/>
    <mergeCell ref="P23:P24"/>
    <mergeCell ref="M22:N22"/>
    <mergeCell ref="B26:C26"/>
    <mergeCell ref="M30:V30"/>
    <mergeCell ref="N23:N24"/>
    <mergeCell ref="M31:V31"/>
    <mergeCell ref="O22:P22"/>
    <mergeCell ref="D15:G15"/>
    <mergeCell ref="R22:R24"/>
    <mergeCell ref="B22:F24"/>
    <mergeCell ref="V22:V24"/>
    <mergeCell ref="Q22:Q24"/>
    <mergeCell ref="A16:C18"/>
    <mergeCell ref="G26:H26"/>
    <mergeCell ref="H25:I25"/>
    <mergeCell ref="B25:F25"/>
    <mergeCell ref="W22:W24"/>
    <mergeCell ref="U22:U24"/>
    <mergeCell ref="O23:O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USER</cp:lastModifiedBy>
  <cp:lastPrinted>2017-09-19T13:50:20Z</cp:lastPrinted>
  <dcterms:created xsi:type="dcterms:W3CDTF">2009-04-01T16:45:05Z</dcterms:created>
  <dcterms:modified xsi:type="dcterms:W3CDTF">2019-10-21T00:51:23Z</dcterms:modified>
  <cp:category/>
  <cp:version/>
  <cp:contentType/>
  <cp:contentStatus/>
</cp:coreProperties>
</file>