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<sst xmlns="http://schemas.openxmlformats.org/spreadsheetml/2006/main" count="95" uniqueCount="83">
  <si>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</si>
  <si>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</si>
  <si>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</si>
  <si>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</si>
  <si>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</si>
  <si>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</si>
  <si>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</si>
  <si>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</si>
  <si>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</si>
  <si>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</si>
  <si>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</si>
  <si>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</si>
  <si>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</si>
  <si>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</si>
  <si>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</si>
  <si>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</si>
  <si>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</si>
  <si>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</si>
  <si>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</si>
  <si>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</si>
  <si>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</si>
  <si>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</si>
  <si>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</si>
  <si>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</si>
  <si>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</si>
  <si>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</si>
  <si>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</si>
  <si>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</si>
  <si>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</si>
  <si>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</si>
  <si>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</si>
  <si>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</si>
  <si>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</si>
  <si>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</si>
  <si>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</si>
  <si>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</si>
  <si>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</si>
  <si>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</si>
  <si>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</si>
  <si>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</si>
  <si>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</si>
  <si>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</si>
  <si>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</si>
  <si>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</si>
  <si>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</si>
  <si>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</si>
  <si>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</si>
  <si>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</si>
  <si>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</si>
  <si>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</si>
  <si>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</si>
  <si>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</si>
  <si>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</si>
  <si>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BERTHA CRUZ FORERO</t>
  </si>
  <si>
    <t>Sudbirectora de Recursos Naturales</t>
  </si>
  <si>
    <t>FORTALECIMIENTO DEL SINA PARA LA GESTIÓN AMBIENTAL</t>
  </si>
  <si>
    <t>Fortalecimiento Interno</t>
  </si>
  <si>
    <t xml:space="preserve">Redes de Monitoreo y Calidad Ambiental  </t>
  </si>
  <si>
    <t>Plan de monitoreo a cuerpos de agua</t>
  </si>
  <si>
    <t>3204-0900-0001-0002-05</t>
  </si>
  <si>
    <t>Realizar monitoreos a sujetos pasivos</t>
  </si>
  <si>
    <t>Realizar monitoreo al sistema integrado de aguas termominerales, subterráneas del área de influencia microcuenca quebrada honda Lago Sochagota (Paipa)</t>
  </si>
  <si>
    <t>Realizar monitoreos cuencas priorizadas</t>
  </si>
  <si>
    <t>Realizar  1 campaña de monitoreo a sujetos pasivos</t>
  </si>
  <si>
    <t>Realizar  1 campaña de monitoreo a al sistema integrado de aguas termominerales, subterráneas del área de influencia microcuenca quebrada honda Lago Sochagota (Paipa)</t>
  </si>
  <si>
    <t>Realizar  1 campaña de monitoreo a cuencas priorizadas</t>
  </si>
  <si>
    <t>Monitoreos realizados</t>
  </si>
  <si>
    <t>(Numero de camapañas de monitoreo a sujetos pasivos realizados/Numero de campañas de monitoreos a sujetos pasivos programados )*100</t>
  </si>
  <si>
    <t>(Numero de camapañas de monitoreo realizadas / Numero de campañas de monitoreos programadas )*100</t>
  </si>
  <si>
    <t>(Numero de campañas de monitoreo realizados/Numero de campañas de monitoreo programados )*100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</si>
  <si>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</si>
  <si>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</si>
  <si>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</si>
  <si>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</si>
  <si>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</si>
  <si>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 xml:space="preserve">Archivo Laboratorio </t>
  </si>
  <si>
    <t>Total</t>
  </si>
  <si>
    <t>MARZO</t>
  </si>
  <si>
    <t>No.</t>
  </si>
  <si>
    <r>
      <t xml:space="preserve">Elaboracion de estudio previo, analsis del sector, radicado en oficina de contratacion para correcciones valor: 440,704,227
</t>
    </r>
    <r>
      <rPr>
        <b/>
        <sz val="10"/>
        <rFont val="Arial"/>
        <family val="2"/>
      </rPr>
      <t>Acciones Realizadas por el personal: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>Contratistas</t>
    </r>
    <r>
      <rPr>
        <sz val="10"/>
        <rFont val="Arial"/>
        <family val="0"/>
      </rPr>
      <t xml:space="preserve">: 
</t>
    </r>
    <r>
      <rPr>
        <b/>
        <sz val="10"/>
        <rFont val="Arial"/>
        <family val="2"/>
      </rPr>
      <t>Ingeniero quimico Grado 10</t>
    </r>
    <r>
      <rPr>
        <sz val="10"/>
        <rFont val="Arial"/>
        <family val="0"/>
      </rPr>
      <t xml:space="preserve">: Solicitud de informacion a la subdireccion de ecosistemas.
</t>
    </r>
    <r>
      <rPr>
        <b/>
        <sz val="10"/>
        <rFont val="Arial"/>
        <family val="2"/>
      </rPr>
      <t>Monitoreo a vertimiento (Motavita)</t>
    </r>
    <r>
      <rPr>
        <sz val="10"/>
        <rFont val="Arial"/>
        <family val="0"/>
      </rPr>
      <t xml:space="preserve">
Profesional Universitario G8 - Laboratorio : Muestreo 24 horas 
Tecnico G10 - Laboratorio : Muestreo 24 horas 
Tecnico profesional en quimica industrial Categoria 3:  Muestreo 24 horas 
Quimico de alimentos Categoria  6: analisis de muestras 
Profesional Especielizado G16 - Laboratorio: analisis de muestras </t>
    </r>
  </si>
  <si>
    <r>
      <rPr>
        <b/>
        <sz val="10"/>
        <rFont val="Arial"/>
        <family val="2"/>
      </rPr>
      <t xml:space="preserve">Elaboracion de estudio previo, analsis del sector, radicado en oficina de contratacion para correcciones valor: 440,704,227
Monitoreo de seguimiento Lago Sochagota: </t>
    </r>
    <r>
      <rPr>
        <sz val="10"/>
        <rFont val="Arial"/>
        <family val="2"/>
      </rPr>
      <t xml:space="preserve">
Profesional Universitario G8 - Laboratorio : Muestreo 24 horas 
Tecnico G10 - Laboratorio : Muestreo 24 horas 
Quimico de alimentos Categoria  6: analisis de muestras  
</t>
    </r>
  </si>
  <si>
    <r>
      <rPr>
        <b/>
        <sz val="10"/>
        <rFont val="Arial"/>
        <family val="2"/>
      </rPr>
      <t xml:space="preserve">Elaboracion de estudio previo, analsis del sector, radicado en oficina de contratacion para correcciones valor: 440,704,227
Monitoreo lago de Tota 
Tecnico G10 - Laboratorio Aquitania : Muestreo 
Monitoreo a embalse la Playa </t>
    </r>
    <r>
      <rPr>
        <sz val="10"/>
        <rFont val="Arial"/>
        <family val="2"/>
      </rPr>
      <t xml:space="preserve">
Profesional Universitario G8 - Laboratorio : Muestreo
Tecnico G10 - Laboratorio : Muestreo 
Tecnico profesional en quimica industrial Categoria 3:  Muestreo y analsis 
Quimico de alimentos Categoria  6: analisis de muestras 
Profesional Especielizado G16 - Laboratorio: analisis de muestras </t>
    </r>
  </si>
  <si>
    <t>X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</si>
</sst>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#,##0.0"/>
    <numFmt numFmtId="185" formatCode="_-&quot;$&quot;* #,##0_-;\-&quot;$&quot;* #,##0_-;_-&quot;$&quot;* &quot;-&quot;??_-;_-@_-"/>
    <numFmt numFmtId="186" formatCode="0.0%"/>
    <numFmt numFmtId="187" formatCode="0.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25" borderId="12" xfId="51" applyNumberFormat="1" applyFont="1" applyFill="1" applyBorder="1" applyAlignment="1" applyProtection="1">
      <alignment horizontal="center" vertical="center"/>
      <protection/>
    </xf>
    <xf numFmtId="3" fontId="0" fillId="0" borderId="12" xfId="51" applyNumberFormat="1" applyFont="1" applyBorder="1" applyAlignment="1" applyProtection="1">
      <alignment horizontal="center" vertical="center"/>
      <protection/>
    </xf>
    <xf numFmtId="9" fontId="0" fillId="0" borderId="12" xfId="51" applyNumberFormat="1" applyFont="1" applyBorder="1" applyAlignment="1" applyProtection="1">
      <alignment horizontal="center" vertical="center" wrapText="1"/>
      <protection/>
    </xf>
    <xf numFmtId="185" fontId="37" fillId="24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2" fontId="29" fillId="0" borderId="10" xfId="56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1" fontId="37" fillId="24" borderId="10" xfId="56" applyNumberFormat="1" applyFont="1" applyFill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/>
    </xf>
    <xf numFmtId="186" fontId="0" fillId="0" borderId="12" xfId="56" applyNumberFormat="1" applyFont="1" applyFill="1" applyBorder="1" applyAlignment="1" applyProtection="1">
      <alignment horizontal="center" vertical="center"/>
      <protection/>
    </xf>
    <xf numFmtId="10" fontId="0" fillId="0" borderId="12" xfId="51" applyNumberFormat="1" applyFont="1" applyFill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3" fontId="0" fillId="0" borderId="12" xfId="51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168" fontId="38" fillId="0" borderId="18" xfId="53" applyFont="1" applyFill="1" applyBorder="1" applyAlignment="1" applyProtection="1">
      <alignment horizontal="right" vertical="center" wrapText="1"/>
      <protection locked="0"/>
    </xf>
    <xf numFmtId="14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22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16" borderId="25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1" fontId="0" fillId="0" borderId="37" xfId="0" applyNumberFormat="1" applyFont="1" applyFill="1" applyBorder="1" applyAlignment="1" applyProtection="1">
      <alignment horizontal="left" vertical="center" wrapText="1"/>
      <protection/>
    </xf>
    <xf numFmtId="1" fontId="0" fillId="0" borderId="38" xfId="0" applyNumberFormat="1" applyFont="1" applyFill="1" applyBorder="1" applyAlignment="1" applyProtection="1">
      <alignment horizontal="left" vertical="center" wrapText="1"/>
      <protection/>
    </xf>
    <xf numFmtId="1" fontId="0" fillId="0" borderId="39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49" fontId="39" fillId="0" borderId="10" xfId="51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64" zoomScaleNormal="64" zoomScalePageLayoutView="0" workbookViewId="0" topLeftCell="D28">
      <selection activeCell="K25" sqref="K25:L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89"/>
      <c r="B1" s="89"/>
      <c r="C1" s="89"/>
      <c r="D1" s="90" t="s">
        <v>19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86" t="s">
        <v>42</v>
      </c>
      <c r="T1" s="86"/>
      <c r="U1" s="86"/>
      <c r="V1" s="86"/>
    </row>
    <row r="2" spans="1:22" ht="27.75" customHeight="1">
      <c r="A2" s="89"/>
      <c r="B2" s="89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7" t="s">
        <v>20</v>
      </c>
      <c r="T2" s="87"/>
      <c r="U2" s="87"/>
      <c r="V2" s="87"/>
    </row>
    <row r="3" spans="1:22" ht="19.5" customHeight="1">
      <c r="A3" s="89"/>
      <c r="B3" s="89"/>
      <c r="C3" s="89"/>
      <c r="D3" s="90" t="s">
        <v>21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3" t="s">
        <v>22</v>
      </c>
      <c r="T3" s="94"/>
      <c r="U3" s="95"/>
      <c r="V3" s="29" t="s">
        <v>23</v>
      </c>
    </row>
    <row r="4" spans="1:22" ht="19.5" customHeight="1">
      <c r="A4" s="89"/>
      <c r="B4" s="8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3" t="s">
        <v>49</v>
      </c>
      <c r="T4" s="94"/>
      <c r="U4" s="95"/>
      <c r="V4" s="30">
        <v>42999</v>
      </c>
    </row>
    <row r="5" spans="1:22" ht="31.5" customHeight="1">
      <c r="A5" s="88" t="s">
        <v>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91" t="s">
        <v>8</v>
      </c>
      <c r="B11" s="92"/>
      <c r="C11" s="92"/>
      <c r="D11" s="101" t="s">
        <v>55</v>
      </c>
      <c r="E11" s="102"/>
      <c r="F11" s="102"/>
      <c r="G11" s="103"/>
      <c r="H11" s="35" t="s">
        <v>5</v>
      </c>
      <c r="I11" s="36" t="s">
        <v>6</v>
      </c>
      <c r="J11" s="26"/>
      <c r="K11" s="133" t="s">
        <v>24</v>
      </c>
      <c r="L11" s="134"/>
      <c r="M11" s="85" t="s">
        <v>43</v>
      </c>
      <c r="N11" s="85"/>
      <c r="O11" s="85"/>
      <c r="P11" s="85"/>
      <c r="Q11" s="139" t="s">
        <v>70</v>
      </c>
      <c r="R11" s="139"/>
      <c r="S11" s="28"/>
      <c r="T11" s="28"/>
      <c r="U11" s="28"/>
      <c r="V11" s="28"/>
    </row>
    <row r="12" spans="1:22" ht="27.75" customHeight="1">
      <c r="A12" s="99" t="s">
        <v>29</v>
      </c>
      <c r="B12" s="100"/>
      <c r="C12" s="100"/>
      <c r="D12" s="105" t="s">
        <v>56</v>
      </c>
      <c r="E12" s="106"/>
      <c r="F12" s="106"/>
      <c r="G12" s="107"/>
      <c r="H12" s="33" t="s">
        <v>7</v>
      </c>
      <c r="I12" s="34">
        <v>450000000</v>
      </c>
      <c r="J12" s="16"/>
      <c r="K12" s="135"/>
      <c r="L12" s="136"/>
      <c r="M12" s="64" t="s">
        <v>77</v>
      </c>
      <c r="N12" s="64" t="s">
        <v>1</v>
      </c>
      <c r="O12" s="64" t="s">
        <v>2</v>
      </c>
      <c r="P12" s="64" t="s">
        <v>3</v>
      </c>
      <c r="Q12" s="139"/>
      <c r="R12" s="139"/>
      <c r="S12" s="6"/>
      <c r="T12" s="6"/>
      <c r="U12" s="6"/>
      <c r="V12" s="6"/>
    </row>
    <row r="13" spans="1:22" ht="15.75" customHeight="1">
      <c r="A13" s="73"/>
      <c r="B13" s="74"/>
      <c r="C13" s="74"/>
      <c r="D13" s="108"/>
      <c r="E13" s="109"/>
      <c r="F13" s="109"/>
      <c r="G13" s="110"/>
      <c r="H13" s="17" t="s">
        <v>9</v>
      </c>
      <c r="I13" s="32" t="s">
        <v>10</v>
      </c>
      <c r="J13" s="16"/>
      <c r="K13" s="137"/>
      <c r="L13" s="138"/>
      <c r="M13" s="65"/>
      <c r="N13" s="65" t="s">
        <v>82</v>
      </c>
      <c r="O13" s="65"/>
      <c r="P13" s="66"/>
      <c r="Q13" s="139"/>
      <c r="R13" s="139"/>
      <c r="S13" s="6"/>
      <c r="T13" s="6"/>
      <c r="U13" s="6"/>
      <c r="V13" s="6"/>
    </row>
    <row r="14" spans="1:22" ht="15.75" customHeight="1">
      <c r="A14" s="73"/>
      <c r="B14" s="74"/>
      <c r="C14" s="74"/>
      <c r="D14" s="111"/>
      <c r="E14" s="112"/>
      <c r="F14" s="112"/>
      <c r="G14" s="113"/>
      <c r="H14" s="17" t="s">
        <v>11</v>
      </c>
      <c r="I14" s="32" t="s">
        <v>10</v>
      </c>
      <c r="J14" s="19"/>
      <c r="K14" s="18"/>
      <c r="L14" s="20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ht="37.5" customHeight="1">
      <c r="A15" s="73" t="s">
        <v>47</v>
      </c>
      <c r="B15" s="74"/>
      <c r="C15" s="74"/>
      <c r="D15" s="123" t="s">
        <v>57</v>
      </c>
      <c r="E15" s="124"/>
      <c r="F15" s="124"/>
      <c r="G15" s="125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3" t="s">
        <v>0</v>
      </c>
      <c r="B16" s="74"/>
      <c r="C16" s="74"/>
      <c r="D16" s="114" t="s">
        <v>58</v>
      </c>
      <c r="E16" s="115"/>
      <c r="F16" s="115"/>
      <c r="G16" s="116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3"/>
      <c r="B17" s="74"/>
      <c r="C17" s="74"/>
      <c r="D17" s="108"/>
      <c r="E17" s="109"/>
      <c r="F17" s="109"/>
      <c r="G17" s="110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3"/>
      <c r="B18" s="74"/>
      <c r="C18" s="74"/>
      <c r="D18" s="111"/>
      <c r="E18" s="112"/>
      <c r="F18" s="112"/>
      <c r="G18" s="113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3" t="s">
        <v>30</v>
      </c>
      <c r="B19" s="74"/>
      <c r="C19" s="74"/>
      <c r="D19" s="117" t="s">
        <v>59</v>
      </c>
      <c r="E19" s="118"/>
      <c r="F19" s="118"/>
      <c r="G19" s="119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3"/>
      <c r="B20" s="74"/>
      <c r="C20" s="74"/>
      <c r="D20" s="120"/>
      <c r="E20" s="121"/>
      <c r="F20" s="121"/>
      <c r="G20" s="122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75"/>
      <c r="B21" s="76"/>
      <c r="C21" s="76"/>
      <c r="D21" s="120"/>
      <c r="E21" s="121"/>
      <c r="F21" s="121"/>
      <c r="G21" s="122"/>
      <c r="H21" s="46" t="s">
        <v>76</v>
      </c>
      <c r="I21" s="55">
        <f>SUM(I12:I20)</f>
        <v>450000000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85" t="s">
        <v>78</v>
      </c>
      <c r="B22" s="130" t="s">
        <v>40</v>
      </c>
      <c r="C22" s="130"/>
      <c r="D22" s="130"/>
      <c r="E22" s="130"/>
      <c r="F22" s="130"/>
      <c r="G22" s="142" t="s">
        <v>41</v>
      </c>
      <c r="H22" s="85" t="s">
        <v>74</v>
      </c>
      <c r="I22" s="85"/>
      <c r="J22" s="143" t="s">
        <v>73</v>
      </c>
      <c r="K22" s="130" t="s">
        <v>39</v>
      </c>
      <c r="L22" s="130"/>
      <c r="M22" s="127" t="s">
        <v>72</v>
      </c>
      <c r="N22" s="127"/>
      <c r="O22" s="127" t="s">
        <v>71</v>
      </c>
      <c r="P22" s="127"/>
      <c r="Q22" s="130" t="s">
        <v>26</v>
      </c>
      <c r="R22" s="126" t="s">
        <v>27</v>
      </c>
      <c r="S22" s="84" t="s">
        <v>28</v>
      </c>
      <c r="T22" s="126" t="s">
        <v>45</v>
      </c>
      <c r="U22" s="84" t="s">
        <v>46</v>
      </c>
      <c r="V22" s="141" t="s">
        <v>37</v>
      </c>
      <c r="W22" s="131" t="s">
        <v>48</v>
      </c>
    </row>
    <row r="23" spans="1:23" ht="12.75" customHeight="1">
      <c r="A23" s="85"/>
      <c r="B23" s="130"/>
      <c r="C23" s="130"/>
      <c r="D23" s="130"/>
      <c r="E23" s="130"/>
      <c r="F23" s="130"/>
      <c r="G23" s="142"/>
      <c r="H23" s="85"/>
      <c r="I23" s="85"/>
      <c r="J23" s="143"/>
      <c r="K23" s="130"/>
      <c r="L23" s="130"/>
      <c r="M23" s="140" t="s">
        <v>25</v>
      </c>
      <c r="N23" s="84" t="s">
        <v>18</v>
      </c>
      <c r="O23" s="140" t="s">
        <v>25</v>
      </c>
      <c r="P23" s="84" t="s">
        <v>18</v>
      </c>
      <c r="Q23" s="130"/>
      <c r="R23" s="126"/>
      <c r="S23" s="84"/>
      <c r="T23" s="126"/>
      <c r="U23" s="84"/>
      <c r="V23" s="141"/>
      <c r="W23" s="132"/>
    </row>
    <row r="24" spans="1:23" ht="30.75" customHeight="1">
      <c r="A24" s="85"/>
      <c r="B24" s="130"/>
      <c r="C24" s="130"/>
      <c r="D24" s="130"/>
      <c r="E24" s="130"/>
      <c r="F24" s="130"/>
      <c r="G24" s="142"/>
      <c r="H24" s="85"/>
      <c r="I24" s="85"/>
      <c r="J24" s="143"/>
      <c r="K24" s="130"/>
      <c r="L24" s="130"/>
      <c r="M24" s="140"/>
      <c r="N24" s="84"/>
      <c r="O24" s="140"/>
      <c r="P24" s="84"/>
      <c r="Q24" s="130"/>
      <c r="R24" s="126"/>
      <c r="S24" s="84"/>
      <c r="T24" s="126"/>
      <c r="U24" s="84"/>
      <c r="V24" s="141"/>
      <c r="W24" s="132"/>
    </row>
    <row r="25" spans="1:23" ht="249.75" customHeight="1">
      <c r="A25" s="56">
        <v>1</v>
      </c>
      <c r="B25" s="81" t="s">
        <v>60</v>
      </c>
      <c r="C25" s="81"/>
      <c r="D25" s="81"/>
      <c r="E25" s="81"/>
      <c r="F25" s="81"/>
      <c r="G25" s="57" t="s">
        <v>63</v>
      </c>
      <c r="H25" s="82" t="s">
        <v>66</v>
      </c>
      <c r="I25" s="83"/>
      <c r="J25" s="58">
        <v>1</v>
      </c>
      <c r="K25" s="82" t="s">
        <v>67</v>
      </c>
      <c r="L25" s="83"/>
      <c r="M25" s="54">
        <v>0.1</v>
      </c>
      <c r="N25" s="59">
        <f>+M25/J25</f>
        <v>0.1</v>
      </c>
      <c r="O25" s="54">
        <f>M25</f>
        <v>0.1</v>
      </c>
      <c r="P25" s="59">
        <f>+O25/J25</f>
        <v>0.1</v>
      </c>
      <c r="Q25" s="50">
        <v>110000000</v>
      </c>
      <c r="R25" s="51">
        <v>0</v>
      </c>
      <c r="S25" s="42">
        <f>R25/Q25</f>
        <v>0</v>
      </c>
      <c r="T25" s="51">
        <v>0</v>
      </c>
      <c r="U25" s="60">
        <f>T25/Q25</f>
        <v>0</v>
      </c>
      <c r="V25" s="52" t="s">
        <v>79</v>
      </c>
      <c r="W25" s="51" t="s">
        <v>75</v>
      </c>
    </row>
    <row r="26" spans="1:23" ht="199.5" customHeight="1">
      <c r="A26" s="56">
        <v>2</v>
      </c>
      <c r="B26" s="81" t="s">
        <v>61</v>
      </c>
      <c r="C26" s="81"/>
      <c r="D26" s="81"/>
      <c r="E26" s="81"/>
      <c r="F26" s="81"/>
      <c r="G26" s="57" t="s">
        <v>64</v>
      </c>
      <c r="H26" s="82" t="s">
        <v>66</v>
      </c>
      <c r="I26" s="83"/>
      <c r="J26" s="58">
        <v>2</v>
      </c>
      <c r="K26" s="82" t="s">
        <v>68</v>
      </c>
      <c r="L26" s="83"/>
      <c r="M26" s="54">
        <v>0.2</v>
      </c>
      <c r="N26" s="59">
        <f>+M26/J26</f>
        <v>0.1</v>
      </c>
      <c r="O26" s="54">
        <f>M26</f>
        <v>0.2</v>
      </c>
      <c r="P26" s="59">
        <f>+O26/J26</f>
        <v>0.1</v>
      </c>
      <c r="Q26" s="50">
        <v>40000000</v>
      </c>
      <c r="R26" s="69">
        <v>5876164</v>
      </c>
      <c r="S26" s="42">
        <f>R26/Q26</f>
        <v>0.1469041</v>
      </c>
      <c r="T26" s="51">
        <v>0</v>
      </c>
      <c r="U26" s="60">
        <f>T26/Q26</f>
        <v>0</v>
      </c>
      <c r="V26" s="52" t="s">
        <v>80</v>
      </c>
      <c r="W26" s="51" t="s">
        <v>75</v>
      </c>
    </row>
    <row r="27" spans="1:23" ht="199.5" customHeight="1">
      <c r="A27" s="56">
        <v>3</v>
      </c>
      <c r="B27" s="81" t="s">
        <v>62</v>
      </c>
      <c r="C27" s="81"/>
      <c r="D27" s="81"/>
      <c r="E27" s="81"/>
      <c r="F27" s="81"/>
      <c r="G27" s="57" t="s">
        <v>65</v>
      </c>
      <c r="H27" s="82" t="s">
        <v>66</v>
      </c>
      <c r="I27" s="83"/>
      <c r="J27" s="58">
        <v>2</v>
      </c>
      <c r="K27" s="82" t="s">
        <v>69</v>
      </c>
      <c r="L27" s="83"/>
      <c r="M27" s="54">
        <v>0.2</v>
      </c>
      <c r="N27" s="59">
        <f>+M27/J27</f>
        <v>0.1</v>
      </c>
      <c r="O27" s="54">
        <f>M27</f>
        <v>0.2</v>
      </c>
      <c r="P27" s="59">
        <f>+O27/J27</f>
        <v>0.1</v>
      </c>
      <c r="Q27" s="50">
        <v>300000000</v>
      </c>
      <c r="R27" s="43">
        <v>0</v>
      </c>
      <c r="S27" s="42">
        <f>R27/Q27</f>
        <v>0</v>
      </c>
      <c r="T27" s="43">
        <v>0</v>
      </c>
      <c r="U27" s="60">
        <f>T27/Q27</f>
        <v>0</v>
      </c>
      <c r="V27" s="53" t="s">
        <v>81</v>
      </c>
      <c r="W27" s="51" t="s">
        <v>75</v>
      </c>
    </row>
    <row r="28" spans="2:21" s="21" customFormat="1" ht="30.75" customHeight="1">
      <c r="B28" s="128"/>
      <c r="C28" s="128"/>
      <c r="D28" s="38"/>
      <c r="E28" s="31"/>
      <c r="F28" s="39"/>
      <c r="G28" s="129"/>
      <c r="H28" s="129"/>
      <c r="K28" s="44"/>
      <c r="L28" s="44"/>
      <c r="M28" s="45" t="s">
        <v>4</v>
      </c>
      <c r="N28" s="62">
        <f>AVERAGE(N25:N27)</f>
        <v>0.10000000000000002</v>
      </c>
      <c r="O28" s="47"/>
      <c r="P28" s="63">
        <f>AVERAGE(P25:P27)</f>
        <v>0.10000000000000002</v>
      </c>
      <c r="Q28" s="48">
        <f>SUM(Q25:Q27)</f>
        <v>450000000</v>
      </c>
      <c r="R28" s="67">
        <f>SUM(R25:R27)</f>
        <v>5876164</v>
      </c>
      <c r="S28" s="49">
        <f>R28/Q28</f>
        <v>0.013058142222222222</v>
      </c>
      <c r="T28" s="68">
        <f>SUM(T25:T27)</f>
        <v>0</v>
      </c>
      <c r="U28" s="61">
        <f>T28/Q28</f>
        <v>0</v>
      </c>
    </row>
    <row r="29" spans="2:19" s="21" customFormat="1" ht="30.75" customHeight="1">
      <c r="B29" s="96" t="s">
        <v>36</v>
      </c>
      <c r="C29" s="96"/>
      <c r="D29" s="37">
        <v>0</v>
      </c>
      <c r="F29" s="22" t="s">
        <v>35</v>
      </c>
      <c r="G29" s="97">
        <v>43403</v>
      </c>
      <c r="H29" s="98"/>
      <c r="M29" s="27"/>
      <c r="N29" s="40"/>
      <c r="O29" s="23"/>
      <c r="P29" s="23"/>
      <c r="Q29" s="41"/>
      <c r="R29" s="41"/>
      <c r="S29" s="24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80" t="s">
        <v>38</v>
      </c>
      <c r="D32" s="80"/>
      <c r="E32" s="80"/>
      <c r="F32" s="80"/>
      <c r="G32" s="80"/>
      <c r="H32" s="80"/>
      <c r="I32" s="80"/>
      <c r="J32" s="80"/>
      <c r="K32" s="80"/>
      <c r="L32" s="80"/>
      <c r="M32" s="71" t="s">
        <v>44</v>
      </c>
      <c r="N32" s="71"/>
      <c r="O32" s="71"/>
      <c r="P32" s="71"/>
      <c r="Q32" s="71"/>
      <c r="R32" s="71"/>
      <c r="S32" s="71"/>
      <c r="T32" s="71"/>
      <c r="U32" s="71"/>
      <c r="V32" s="72"/>
    </row>
    <row r="33" spans="1:22" s="11" customFormat="1" ht="29.25" customHeight="1">
      <c r="A33" s="77" t="s">
        <v>15</v>
      </c>
      <c r="B33" s="78"/>
      <c r="C33" s="80" t="s">
        <v>53</v>
      </c>
      <c r="D33" s="80"/>
      <c r="E33" s="80"/>
      <c r="F33" s="80"/>
      <c r="G33" s="80"/>
      <c r="H33" s="80"/>
      <c r="I33" s="80"/>
      <c r="J33" s="80"/>
      <c r="K33" s="80"/>
      <c r="L33" s="80"/>
      <c r="M33" s="71" t="s">
        <v>51</v>
      </c>
      <c r="N33" s="71"/>
      <c r="O33" s="71"/>
      <c r="P33" s="71"/>
      <c r="Q33" s="71"/>
      <c r="R33" s="71"/>
      <c r="S33" s="71"/>
      <c r="T33" s="71"/>
      <c r="U33" s="71"/>
      <c r="V33" s="72"/>
    </row>
    <row r="34" spans="1:22" ht="29.25" customHeight="1">
      <c r="A34" s="77" t="s">
        <v>14</v>
      </c>
      <c r="B34" s="78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71"/>
      <c r="N34" s="71"/>
      <c r="O34" s="71"/>
      <c r="P34" s="71"/>
      <c r="Q34" s="71"/>
      <c r="R34" s="71"/>
      <c r="S34" s="71"/>
      <c r="T34" s="71"/>
      <c r="U34" s="71"/>
      <c r="V34" s="72"/>
    </row>
    <row r="35" spans="1:22" ht="29.25" customHeight="1">
      <c r="A35" s="77" t="s">
        <v>16</v>
      </c>
      <c r="B35" s="78"/>
      <c r="C35" s="80" t="s">
        <v>54</v>
      </c>
      <c r="D35" s="80"/>
      <c r="E35" s="80"/>
      <c r="F35" s="80"/>
      <c r="G35" s="80"/>
      <c r="H35" s="80"/>
      <c r="I35" s="80"/>
      <c r="J35" s="80"/>
      <c r="K35" s="80"/>
      <c r="L35" s="80"/>
      <c r="M35" s="71" t="s">
        <v>52</v>
      </c>
      <c r="N35" s="71"/>
      <c r="O35" s="71"/>
      <c r="P35" s="71"/>
      <c r="Q35" s="71"/>
      <c r="R35" s="71"/>
      <c r="S35" s="71"/>
      <c r="T35" s="71"/>
      <c r="U35" s="71"/>
      <c r="V35" s="72"/>
    </row>
    <row r="36" spans="1:22" ht="29.25" customHeight="1">
      <c r="A36" s="77" t="s">
        <v>17</v>
      </c>
      <c r="B36" s="78"/>
      <c r="C36" s="79">
        <v>43654</v>
      </c>
      <c r="D36" s="80"/>
      <c r="E36" s="80"/>
      <c r="F36" s="80"/>
      <c r="G36" s="80"/>
      <c r="H36" s="80"/>
      <c r="I36" s="80"/>
      <c r="J36" s="80"/>
      <c r="K36" s="80"/>
      <c r="L36" s="80"/>
      <c r="M36" s="70">
        <f>+C36</f>
        <v>43654</v>
      </c>
      <c r="N36" s="71"/>
      <c r="O36" s="71"/>
      <c r="P36" s="71"/>
      <c r="Q36" s="71"/>
      <c r="R36" s="71"/>
      <c r="S36" s="71"/>
      <c r="T36" s="71"/>
      <c r="U36" s="71"/>
      <c r="V36" s="72"/>
    </row>
    <row r="49" ht="12.75">
      <c r="K49" s="25"/>
    </row>
  </sheetData>
  <sheetProtection password="CCD1" sheet="1" deleteColumns="0" deleteRows="0"/>
  <mergeCells count="68">
    <mergeCell ref="K25:L25"/>
    <mergeCell ref="H27:I27"/>
    <mergeCell ref="B22:F24"/>
    <mergeCell ref="G22:G24"/>
    <mergeCell ref="H22:I24"/>
    <mergeCell ref="J22:J24"/>
    <mergeCell ref="B27:F27"/>
    <mergeCell ref="B25:F25"/>
    <mergeCell ref="W22:W24"/>
    <mergeCell ref="U22:U24"/>
    <mergeCell ref="K11:L13"/>
    <mergeCell ref="Q11:R13"/>
    <mergeCell ref="O22:P22"/>
    <mergeCell ref="M23:M24"/>
    <mergeCell ref="O23:O24"/>
    <mergeCell ref="V22:V24"/>
    <mergeCell ref="K22:L24"/>
    <mergeCell ref="N23:N24"/>
    <mergeCell ref="M34:V34"/>
    <mergeCell ref="A34:B34"/>
    <mergeCell ref="T22:T24"/>
    <mergeCell ref="K27:L27"/>
    <mergeCell ref="P23:P24"/>
    <mergeCell ref="M22:N22"/>
    <mergeCell ref="B28:C28"/>
    <mergeCell ref="G28:H28"/>
    <mergeCell ref="R22:R24"/>
    <mergeCell ref="Q22:Q24"/>
    <mergeCell ref="C33:L33"/>
    <mergeCell ref="D11:G11"/>
    <mergeCell ref="M14:V14"/>
    <mergeCell ref="A16:C18"/>
    <mergeCell ref="D12:G14"/>
    <mergeCell ref="D16:G18"/>
    <mergeCell ref="D19:G21"/>
    <mergeCell ref="A15:C15"/>
    <mergeCell ref="D15:G15"/>
    <mergeCell ref="H25:I25"/>
    <mergeCell ref="B29:C29"/>
    <mergeCell ref="G29:H29"/>
    <mergeCell ref="S4:U4"/>
    <mergeCell ref="M35:V35"/>
    <mergeCell ref="D3:R4"/>
    <mergeCell ref="M11:P11"/>
    <mergeCell ref="A12:C14"/>
    <mergeCell ref="C34:L34"/>
    <mergeCell ref="M32:V32"/>
    <mergeCell ref="M33:V33"/>
    <mergeCell ref="S22:S24"/>
    <mergeCell ref="A22:A24"/>
    <mergeCell ref="C35:L35"/>
    <mergeCell ref="S1:V1"/>
    <mergeCell ref="S2:V2"/>
    <mergeCell ref="A5:V5"/>
    <mergeCell ref="A1:C4"/>
    <mergeCell ref="D1:R2"/>
    <mergeCell ref="A11:C11"/>
    <mergeCell ref="S3:U3"/>
    <mergeCell ref="M36:V36"/>
    <mergeCell ref="A19:C21"/>
    <mergeCell ref="A33:B33"/>
    <mergeCell ref="C36:L36"/>
    <mergeCell ref="C32:L32"/>
    <mergeCell ref="A36:B36"/>
    <mergeCell ref="B26:F26"/>
    <mergeCell ref="H26:I26"/>
    <mergeCell ref="K26:L26"/>
    <mergeCell ref="A35:B35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2019-09-26T13:26:33Z</dcterms:modified>
  <cp:category/>
  <cp:version/>
  <cp:contentType/>
  <cp:contentStatus/>
</cp:coreProperties>
</file>