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OA-1" sheetId="1" r:id="rId1"/>
  </sheets>
  <definedNames/>
  <calcPr fullCalcOnLoad="1"/>
</workbook>
</file>

<file path=xl/comments1.xml><?xml version="1.0" encoding="utf-8"?>
<comments xmlns="http://schemas.openxmlformats.org/spreadsheetml/2006/main">
  <authors>
    <author>Celia Vel?squez</author>
    <author>Luis Gabriel Rodriguez Villamizar</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 ref="M25" authorId="1">
      <text>
        <r>
          <rPr>
            <b/>
            <sz val="10"/>
            <rFont val="Tahoma"/>
            <family val="2"/>
          </rPr>
          <t>NO HAY META , SE REPORTA AVANCE SOLO EN ALMERA</t>
        </r>
      </text>
    </comment>
  </commentList>
</comments>
</file>

<file path=xl/sharedStrings.xml><?xml version="1.0" encoding="utf-8"?>
<sst xmlns="http://schemas.openxmlformats.org/spreadsheetml/2006/main" count="93" uniqueCount="86">
  <si>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</si>
  <si>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</si>
  <si>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</si>
  <si>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</si>
  <si>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</si>
  <si>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</si>
  <si>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</si>
  <si>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</si>
  <si>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</si>
  <si>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</si>
  <si>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</si>
  <si>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</si>
  <si>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</si>
  <si>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</si>
  <si>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</si>
  <si>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</si>
  <si>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</si>
  <si>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</si>
  <si>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</si>
  <si>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</si>
  <si>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</si>
  <si>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</si>
  <si>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</si>
  <si>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</si>
  <si>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</si>
  <si>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</si>
  <si>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</si>
  <si>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</si>
  <si>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</si>
  <si>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</si>
  <si>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</si>
  <si>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</si>
  <si>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</si>
  <si>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</si>
  <si>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</si>
  <si>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</si>
  <si>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</si>
  <si>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</si>
  <si>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</si>
  <si>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</si>
  <si>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</si>
  <si>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</si>
  <si>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</si>
  <si>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</si>
  <si>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</si>
  <si>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</si>
  <si>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</si>
  <si>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</si>
  <si>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</si>
  <si>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</si>
  <si>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</si>
  <si>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LUZ DEYANIRA GONZALEZ CASTILLO</t>
  </si>
  <si>
    <t>Responsable proceso Evaluación Misional</t>
  </si>
  <si>
    <t>BERTHA CRUZ FORERO</t>
  </si>
  <si>
    <t>Sudbirectora de Recursos Naturales</t>
  </si>
  <si>
    <t>FORTALECIMIENTO DEL SINA PARA LA GESTIÓN AMBIENTAL</t>
  </si>
  <si>
    <t>Fortalecimiento Interno</t>
  </si>
  <si>
    <t xml:space="preserve">Redes de Monitoreo y Calidad Ambiental  </t>
  </si>
  <si>
    <t>Vigilancia de Calidad del aire</t>
  </si>
  <si>
    <t>3204-0900-0001-0002-03</t>
  </si>
  <si>
    <t>Adquisición, Fortalecimiento,  Operación, mantenimiento y calibración de las estaciones de monitoreo de calidad del aire y meteorológicas.</t>
  </si>
  <si>
    <t>Formulación e implementación de un programa de seguimiento a la calidad del aire.</t>
  </si>
  <si>
    <t>Reporte de la información al SIAC Aire</t>
  </si>
  <si>
    <t>operación, mantenimiento y calibración de las estaciones de monitoreo de calidad del aire y meteorologicas</t>
  </si>
  <si>
    <t>Seguimiento a la calidad del aire</t>
  </si>
  <si>
    <t xml:space="preserve">Actualización y reporte de información al SIAC </t>
  </si>
  <si>
    <t xml:space="preserve">Estaciónes en operación y con mantenimiento </t>
  </si>
  <si>
    <t>Informe de seguimiento a la calidad del aire.</t>
  </si>
  <si>
    <t xml:space="preserve">Porcentaje de actualización y reporte de información al SIAC Aire </t>
  </si>
  <si>
    <t>(Numero de estaciones en operación /Numero de estaciones instaladas )*100</t>
  </si>
  <si>
    <t xml:space="preserve">informes de calidad del aire elaborados/informes de seguimiento a la calidad del aire programado </t>
  </si>
  <si>
    <t xml:space="preserve">Porcentaje de actualización y reporte de información al SIAC Aire/ Porcentaje de Información </t>
  </si>
  <si>
    <r>
      <t xml:space="preserve">AÑO: </t>
    </r>
    <r>
      <rPr>
        <b/>
        <u val="single"/>
        <sz val="16"/>
        <rFont val="Arial"/>
        <family val="2"/>
      </rPr>
      <t>2019</t>
    </r>
  </si>
  <si>
    <t>AVANCE METAS PA 2019</t>
  </si>
  <si>
    <t>AVANCE METAS POA 2019</t>
  </si>
  <si>
    <t>METAS AÑO 2019 P.A.</t>
  </si>
  <si>
    <t>METAS AÑO 2019 POA</t>
  </si>
  <si>
    <t xml:space="preserve">Informes de calidad del aire publicados en la pagina de Corpoboyaca </t>
  </si>
  <si>
    <t xml:space="preserve">Datos generados en el Sistema de Informacion SISAIRE </t>
  </si>
  <si>
    <t>MARZO</t>
  </si>
  <si>
    <t>Total</t>
  </si>
  <si>
    <t xml:space="preserve">Carpetas contractuales:
1. CPS 2019028-Ingeniero Electrónico
2. CPS 2019018-Ingeniero Electrónico de apoyo
3. CPS 2019021-Ingeniero de sistemas
4. CPS 2019013-Conductor 
5. CPS 2019025-Tecnologo en Recursos Naturales 
6. CPS2019121-Ingeniero ambiental
7. CDC 2019 146- Repuestos equipos de calidad del aire 
8. CDC2019-170 Repuestos thermo
9. CIA 2019-173 Calibración de equipo de Ozono
10. CDS 2019-185 Calibración de equipos medidores de Flujo
11, CEO 2019-207 Adecuacion y traslado de estacion </t>
  </si>
  <si>
    <t>X</t>
  </si>
  <si>
    <r>
      <t xml:space="preserve">operacion de 8 estaciones de calidad del aire - auditoria IDEAM 
Contratación de personal perteneciente al grupo de red de monitoreo de calidad del aire:
1. CPS 2019028-Ingeniero Electrónico
2. CPS 2019018-Ingeniero Electrónico de apoyo
3. CPS 2019021-Ingeniero de sistemas
4. CPS 2019013-Conductor 
5. CPS 2019025-Tecnologo en Recursos Naturales 
6. CPS2019121-Ingeniero ambiental
7. CDC 2019 146- Repuestos equipos de calidad del aire 
8. CDC2019-170 Repuestos thermo
9. CIA 2019-173 Calibración de equipo de Ozono
10. CDS 2019-185 Calibración de equipos medidores de Flujo
11, CEO 2019-207 Adecuacion y traslado de estacion 
Se incorporaron recursos mediante acuerdo 009 del 13 de junio, para la compra de equipos de aire 
elaboracion de estudios previos para compra de equipos radicados en oficina de contratacion </t>
    </r>
    <r>
      <rPr>
        <sz val="10"/>
        <rFont val="Arial"/>
        <family val="2"/>
      </rPr>
      <t xml:space="preserve">
</t>
    </r>
  </si>
  <si>
    <r>
      <t xml:space="preserve">Reporte a sisaire mes de enero, febrero, marzo, abril, mayo, junio julio, agosto y septiembre 
Acciones Realizadas por el personal: 
Ingeniero de sistemas: </t>
    </r>
    <r>
      <rPr>
        <sz val="10"/>
        <rFont val="Arial"/>
        <family val="2"/>
      </rPr>
      <t xml:space="preserve">descarga, validacion y verificacion de los datos generados por las estaciones 
</t>
    </r>
  </si>
  <si>
    <t xml:space="preserve">Informes de calidad del aire publicados en la pagina de Corpoboyaca
Meses de Enero, febrero, Marzo, Trimestral, abril, mayo, Junio,  semestral julio, agosto, septiembre, trimestral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</si>
</sst>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0.0"/>
    <numFmt numFmtId="190" formatCode="#,##0.0"/>
    <numFmt numFmtId="191" formatCode="0.0%"/>
    <numFmt numFmtId="192" formatCode="[$-240A]dddd\,\ dd&quot; de &quot;mmmm&quot; de &quot;yyyy"/>
    <numFmt numFmtId="193" formatCode="[$-240A]hh:mm:ss\ AM/PM"/>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35">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b/>
      <u val="single"/>
      <sz val="16"/>
      <name val="Arial"/>
      <family val="2"/>
    </font>
    <font>
      <b/>
      <sz val="10"/>
      <name val="Tahoma"/>
      <family val="2"/>
    </font>
    <font>
      <b/>
      <sz val="10"/>
      <color indexed="8"/>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medium"/>
      <right style="thin"/>
      <top style="medium"/>
      <bottom style="medium"/>
    </border>
    <border>
      <left style="medium"/>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55">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1"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justify" vertical="center"/>
      <protection/>
    </xf>
    <xf numFmtId="3" fontId="0" fillId="0" borderId="13" xfId="0" applyNumberFormat="1" applyFont="1" applyFill="1" applyBorder="1" applyAlignment="1" applyProtection="1">
      <alignment horizontal="right" vertical="center"/>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49" applyNumberFormat="1" applyFont="1" applyFill="1" applyBorder="1" applyAlignment="1" applyProtection="1">
      <alignment horizontal="center" vertical="center"/>
      <protection/>
    </xf>
    <xf numFmtId="1" fontId="19" fillId="0" borderId="0" xfId="49" applyNumberFormat="1" applyFont="1" applyBorder="1" applyAlignment="1" applyProtection="1">
      <alignment horizontal="right" vertical="center"/>
      <protection/>
    </xf>
    <xf numFmtId="9" fontId="0" fillId="0" borderId="10" xfId="49" applyNumberFormat="1" applyFont="1" applyBorder="1" applyAlignment="1" applyProtection="1">
      <alignment horizontal="center" vertical="center" wrapText="1"/>
      <protection/>
    </xf>
    <xf numFmtId="9" fontId="29" fillId="0" borderId="10" xfId="54" applyFon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0" fontId="19" fillId="0" borderId="10" xfId="0" applyFont="1" applyBorder="1" applyAlignment="1" applyProtection="1">
      <alignment horizontal="center" vertical="center"/>
      <protection/>
    </xf>
    <xf numFmtId="0" fontId="19" fillId="0" borderId="16" xfId="0" applyFont="1" applyFill="1" applyBorder="1" applyAlignment="1" applyProtection="1">
      <alignment horizontal="left" vertical="center"/>
      <protection/>
    </xf>
    <xf numFmtId="3" fontId="0" fillId="0" borderId="12" xfId="49" applyNumberFormat="1" applyFont="1" applyBorder="1" applyAlignment="1" applyProtection="1">
      <alignment horizontal="center" vertical="center"/>
      <protection/>
    </xf>
    <xf numFmtId="9" fontId="0" fillId="0" borderId="12" xfId="49" applyNumberFormat="1" applyFont="1" applyBorder="1" applyAlignment="1" applyProtection="1">
      <alignment horizontal="center" vertical="center" wrapText="1"/>
      <protection/>
    </xf>
    <xf numFmtId="9" fontId="0" fillId="0" borderId="10" xfId="54" applyFont="1" applyFill="1" applyBorder="1" applyAlignment="1" applyProtection="1">
      <alignment horizontal="center" vertical="center" wrapText="1"/>
      <protection/>
    </xf>
    <xf numFmtId="49" fontId="19" fillId="0" borderId="10" xfId="49" applyNumberFormat="1"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0" xfId="0" applyFont="1" applyBorder="1" applyAlignment="1" applyProtection="1">
      <alignment horizontal="center" vertical="center" wrapText="1"/>
      <protection locked="0"/>
    </xf>
    <xf numFmtId="9" fontId="0" fillId="24" borderId="10" xfId="54" applyFont="1" applyFill="1" applyBorder="1" applyAlignment="1" applyProtection="1">
      <alignment horizontal="center" vertical="center" wrapText="1"/>
      <protection/>
    </xf>
    <xf numFmtId="191" fontId="29" fillId="0" borderId="10" xfId="54" applyNumberFormat="1" applyFont="1" applyBorder="1" applyAlignment="1" applyProtection="1">
      <alignment horizontal="center" vertical="center" wrapText="1"/>
      <protection locked="0"/>
    </xf>
    <xf numFmtId="10" fontId="29" fillId="0" borderId="10" xfId="54" applyNumberFormat="1" applyFont="1" applyBorder="1" applyAlignment="1" applyProtection="1">
      <alignment horizontal="center" vertical="center" wrapText="1"/>
      <protection locked="0"/>
    </xf>
    <xf numFmtId="9" fontId="0" fillId="0" borderId="12" xfId="54" applyNumberFormat="1" applyFont="1" applyFill="1" applyBorder="1" applyAlignment="1" applyProtection="1">
      <alignment horizontal="center" vertical="center"/>
      <protection/>
    </xf>
    <xf numFmtId="3" fontId="0" fillId="0" borderId="17" xfId="0" applyNumberFormat="1" applyFont="1" applyFill="1" applyBorder="1" applyAlignment="1" applyProtection="1">
      <alignment horizontal="right" vertical="center"/>
      <protection/>
    </xf>
    <xf numFmtId="0" fontId="0" fillId="24" borderId="10" xfId="0" applyFont="1" applyFill="1" applyBorder="1" applyAlignment="1" applyProtection="1">
      <alignment horizontal="justify" vertical="center" wrapText="1"/>
      <protection/>
    </xf>
    <xf numFmtId="0" fontId="0" fillId="0" borderId="10" xfId="0" applyFont="1" applyBorder="1" applyAlignment="1" applyProtection="1">
      <alignment horizontal="justify" vertical="center" wrapText="1"/>
      <protection/>
    </xf>
    <xf numFmtId="10" fontId="0" fillId="0" borderId="10" xfId="54" applyNumberFormat="1" applyFont="1" applyBorder="1" applyAlignment="1" applyProtection="1">
      <alignment horizontal="center" vertical="center" wrapText="1"/>
      <protection/>
    </xf>
    <xf numFmtId="191" fontId="0" fillId="0" borderId="10" xfId="54" applyNumberFormat="1" applyFont="1" applyBorder="1" applyAlignment="1" applyProtection="1">
      <alignment horizontal="center" vertical="center" wrapText="1"/>
      <protection/>
    </xf>
    <xf numFmtId="191" fontId="0" fillId="0" borderId="10" xfId="49" applyNumberFormat="1" applyFont="1" applyBorder="1" applyAlignment="1" applyProtection="1">
      <alignment horizontal="center" vertical="center" wrapText="1"/>
      <protection/>
    </xf>
    <xf numFmtId="9" fontId="0" fillId="0" borderId="10" xfId="54" applyFont="1" applyBorder="1" applyAlignment="1" applyProtection="1">
      <alignment horizontal="center" vertical="center"/>
      <protection/>
    </xf>
    <xf numFmtId="9" fontId="0" fillId="0" borderId="12" xfId="54" applyFont="1" applyBorder="1" applyAlignment="1" applyProtection="1">
      <alignment horizontal="center" vertical="center"/>
      <protection/>
    </xf>
    <xf numFmtId="2" fontId="29" fillId="0" borderId="10" xfId="54" applyNumberFormat="1" applyFont="1" applyBorder="1" applyAlignment="1" applyProtection="1">
      <alignment horizontal="center" vertical="center" wrapText="1"/>
      <protection locked="0"/>
    </xf>
    <xf numFmtId="3" fontId="0" fillId="0" borderId="12" xfId="0" applyNumberFormat="1" applyFont="1" applyBorder="1" applyAlignment="1" applyProtection="1">
      <alignment horizontal="center" vertical="center"/>
      <protection locked="0"/>
    </xf>
    <xf numFmtId="9" fontId="0" fillId="25" borderId="12" xfId="49" applyNumberFormat="1" applyFont="1" applyFill="1" applyBorder="1" applyAlignment="1" applyProtection="1">
      <alignment horizontal="center" vertical="center"/>
      <protection locked="0"/>
    </xf>
    <xf numFmtId="3" fontId="0" fillId="0" borderId="12" xfId="49" applyNumberFormat="1" applyFont="1" applyBorder="1" applyAlignment="1" applyProtection="1">
      <alignment horizontal="center" vertical="center"/>
      <protection locked="0"/>
    </xf>
    <xf numFmtId="9" fontId="29" fillId="0" borderId="10" xfId="54" applyFont="1" applyFill="1" applyBorder="1" applyAlignment="1" applyProtection="1">
      <alignment horizontal="center" vertical="center" wrapText="1"/>
      <protection locked="0"/>
    </xf>
    <xf numFmtId="10" fontId="0" fillId="0" borderId="10" xfId="54" applyNumberFormat="1"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3" fontId="0" fillId="0" borderId="18" xfId="0" applyNumberFormat="1" applyFont="1" applyFill="1" applyBorder="1" applyAlignment="1" applyProtection="1">
      <alignment horizontal="center" vertical="center" wrapText="1"/>
      <protection/>
    </xf>
    <xf numFmtId="3" fontId="0" fillId="0" borderId="2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0" fillId="0" borderId="10" xfId="49" applyNumberFormat="1" applyFont="1" applyFill="1" applyBorder="1" applyAlignment="1" applyProtection="1">
      <alignment horizontal="center" vertical="center"/>
      <protection locked="0"/>
    </xf>
    <xf numFmtId="49" fontId="23" fillId="0" borderId="10" xfId="49" applyNumberFormat="1"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7" fillId="0" borderId="18" xfId="0" applyFont="1" applyBorder="1" applyAlignment="1" applyProtection="1">
      <alignment horizontal="left" vertical="center"/>
      <protection locked="0"/>
    </xf>
    <xf numFmtId="0" fontId="27" fillId="0" borderId="20" xfId="0" applyFont="1" applyBorder="1" applyAlignment="1" applyProtection="1">
      <alignment horizontal="left" vertical="center"/>
      <protection locked="0"/>
    </xf>
    <xf numFmtId="3" fontId="0" fillId="24" borderId="18" xfId="0" applyNumberFormat="1" applyFont="1" applyFill="1" applyBorder="1" applyAlignment="1" applyProtection="1">
      <alignment horizontal="center" vertical="center" wrapText="1"/>
      <protection/>
    </xf>
    <xf numFmtId="3" fontId="0" fillId="24" borderId="20" xfId="0" applyNumberFormat="1" applyFont="1" applyFill="1" applyBorder="1" applyAlignment="1" applyProtection="1">
      <alignment horizontal="center"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49" fontId="20" fillId="0" borderId="0" xfId="49" applyNumberFormat="1" applyFont="1" applyFill="1" applyBorder="1" applyAlignment="1" applyProtection="1">
      <alignment horizontal="center" vertical="center"/>
      <protection locked="0"/>
    </xf>
    <xf numFmtId="0" fontId="19" fillId="16" borderId="30"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1" fontId="0" fillId="0" borderId="21" xfId="0" applyNumberFormat="1" applyFont="1" applyFill="1" applyBorder="1" applyAlignment="1" applyProtection="1">
      <alignment horizontal="left" vertical="center" wrapText="1"/>
      <protection/>
    </xf>
    <xf numFmtId="1" fontId="0" fillId="0" borderId="35" xfId="0" applyNumberFormat="1" applyFont="1" applyFill="1" applyBorder="1" applyAlignment="1" applyProtection="1">
      <alignment horizontal="left" vertical="center" wrapText="1"/>
      <protection/>
    </xf>
    <xf numFmtId="1" fontId="0" fillId="0" borderId="22" xfId="0" applyNumberFormat="1" applyFont="1" applyFill="1" applyBorder="1" applyAlignment="1" applyProtection="1">
      <alignment horizontal="left" vertical="center" wrapText="1"/>
      <protection/>
    </xf>
    <xf numFmtId="1" fontId="0" fillId="0" borderId="23"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24" xfId="0" applyNumberFormat="1"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27" fillId="0" borderId="18"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0" borderId="10" xfId="0" applyFont="1" applyBorder="1" applyAlignment="1" applyProtection="1">
      <alignment horizontal="center" vertical="center"/>
      <protection/>
    </xf>
    <xf numFmtId="0" fontId="19" fillId="16" borderId="36"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0" fontId="21" fillId="0" borderId="10" xfId="0" applyFont="1" applyBorder="1" applyAlignment="1" applyProtection="1">
      <alignment horizontal="center" vertical="center"/>
      <protection locked="0"/>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19" fillId="16" borderId="37"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0" fillId="0" borderId="10" xfId="0" applyBorder="1" applyAlignment="1" applyProtection="1">
      <alignment horizontal="left" vertical="center"/>
      <protection/>
    </xf>
    <xf numFmtId="14"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14" fontId="21" fillId="0" borderId="19" xfId="0" applyNumberFormat="1" applyFont="1" applyBorder="1" applyAlignment="1" applyProtection="1">
      <alignment horizontal="center" vertical="center"/>
      <protection locked="0"/>
    </xf>
    <xf numFmtId="0" fontId="19" fillId="16" borderId="38"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14" fontId="21" fillId="0" borderId="10" xfId="0" applyNumberFormat="1" applyFont="1" applyBorder="1" applyAlignment="1" applyProtection="1">
      <alignment horizontal="center" vertical="center"/>
      <protection locked="0"/>
    </xf>
    <xf numFmtId="0" fontId="33" fillId="0" borderId="10" xfId="0" applyFont="1" applyBorder="1" applyAlignment="1" applyProtection="1">
      <alignment horizontal="center" vertical="center" wrapText="1"/>
      <protection/>
    </xf>
    <xf numFmtId="49" fontId="33" fillId="0" borderId="10" xfId="49" applyNumberFormat="1" applyFont="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9"/>
  <sheetViews>
    <sheetView showGridLines="0" tabSelected="1" zoomScale="59" zoomScaleNormal="59" zoomScalePageLayoutView="0" workbookViewId="0" topLeftCell="J27">
      <selection activeCell="M34" sqref="M34:V34"/>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1" customWidth="1"/>
    <col min="11" max="11" width="15.7109375" style="1" customWidth="1"/>
    <col min="12" max="12" width="16.57421875" style="1" customWidth="1"/>
    <col min="13" max="16" width="19.00390625" style="8" customWidth="1"/>
    <col min="17" max="17" width="20.7109375" style="8"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43"/>
      <c r="B1" s="143"/>
      <c r="C1" s="143"/>
      <c r="D1" s="133" t="s">
        <v>19</v>
      </c>
      <c r="E1" s="133"/>
      <c r="F1" s="133"/>
      <c r="G1" s="133"/>
      <c r="H1" s="133"/>
      <c r="I1" s="133"/>
      <c r="J1" s="133"/>
      <c r="K1" s="133"/>
      <c r="L1" s="133"/>
      <c r="M1" s="133"/>
      <c r="N1" s="133"/>
      <c r="O1" s="133"/>
      <c r="P1" s="133"/>
      <c r="Q1" s="133"/>
      <c r="R1" s="133"/>
      <c r="S1" s="140" t="s">
        <v>42</v>
      </c>
      <c r="T1" s="140"/>
      <c r="U1" s="140"/>
      <c r="V1" s="140"/>
    </row>
    <row r="2" spans="1:22" ht="27.75" customHeight="1">
      <c r="A2" s="143"/>
      <c r="B2" s="143"/>
      <c r="C2" s="143"/>
      <c r="D2" s="133"/>
      <c r="E2" s="133"/>
      <c r="F2" s="133"/>
      <c r="G2" s="133"/>
      <c r="H2" s="133"/>
      <c r="I2" s="133"/>
      <c r="J2" s="133"/>
      <c r="K2" s="133"/>
      <c r="L2" s="133"/>
      <c r="M2" s="133"/>
      <c r="N2" s="133"/>
      <c r="O2" s="133"/>
      <c r="P2" s="133"/>
      <c r="Q2" s="133"/>
      <c r="R2" s="133"/>
      <c r="S2" s="141" t="s">
        <v>20</v>
      </c>
      <c r="T2" s="141"/>
      <c r="U2" s="141"/>
      <c r="V2" s="141"/>
    </row>
    <row r="3" spans="1:22" ht="19.5" customHeight="1">
      <c r="A3" s="143"/>
      <c r="B3" s="143"/>
      <c r="C3" s="143"/>
      <c r="D3" s="133" t="s">
        <v>21</v>
      </c>
      <c r="E3" s="133"/>
      <c r="F3" s="133"/>
      <c r="G3" s="133"/>
      <c r="H3" s="133"/>
      <c r="I3" s="133"/>
      <c r="J3" s="133"/>
      <c r="K3" s="133"/>
      <c r="L3" s="133"/>
      <c r="M3" s="133"/>
      <c r="N3" s="133"/>
      <c r="O3" s="133"/>
      <c r="P3" s="133"/>
      <c r="Q3" s="133"/>
      <c r="R3" s="133"/>
      <c r="S3" s="130" t="s">
        <v>22</v>
      </c>
      <c r="T3" s="131"/>
      <c r="U3" s="132"/>
      <c r="V3" s="32" t="s">
        <v>23</v>
      </c>
    </row>
    <row r="4" spans="1:22" ht="19.5" customHeight="1">
      <c r="A4" s="143"/>
      <c r="B4" s="143"/>
      <c r="C4" s="143"/>
      <c r="D4" s="133"/>
      <c r="E4" s="133"/>
      <c r="F4" s="133"/>
      <c r="G4" s="133"/>
      <c r="H4" s="133"/>
      <c r="I4" s="133"/>
      <c r="J4" s="133"/>
      <c r="K4" s="133"/>
      <c r="L4" s="133"/>
      <c r="M4" s="133"/>
      <c r="N4" s="133"/>
      <c r="O4" s="133"/>
      <c r="P4" s="133"/>
      <c r="Q4" s="133"/>
      <c r="R4" s="133"/>
      <c r="S4" s="130" t="s">
        <v>49</v>
      </c>
      <c r="T4" s="131"/>
      <c r="U4" s="132"/>
      <c r="V4" s="33">
        <v>42999</v>
      </c>
    </row>
    <row r="5" spans="1:22" ht="31.5" customHeight="1">
      <c r="A5" s="142" t="s">
        <v>50</v>
      </c>
      <c r="B5" s="142"/>
      <c r="C5" s="142"/>
      <c r="D5" s="142"/>
      <c r="E5" s="142"/>
      <c r="F5" s="142"/>
      <c r="G5" s="142"/>
      <c r="H5" s="142"/>
      <c r="I5" s="142"/>
      <c r="J5" s="142"/>
      <c r="K5" s="142"/>
      <c r="L5" s="142"/>
      <c r="M5" s="142"/>
      <c r="N5" s="142"/>
      <c r="O5" s="142"/>
      <c r="P5" s="142"/>
      <c r="Q5" s="142"/>
      <c r="R5" s="142"/>
      <c r="S5" s="142"/>
      <c r="T5" s="142"/>
      <c r="U5" s="142"/>
      <c r="V5" s="142"/>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4"/>
      <c r="J8" s="14"/>
      <c r="K8" s="14"/>
      <c r="L8" s="14"/>
      <c r="M8" s="3"/>
      <c r="N8" s="3"/>
      <c r="O8" s="3"/>
      <c r="P8" s="3"/>
      <c r="Q8" s="3"/>
      <c r="R8" s="3"/>
      <c r="S8" s="3"/>
      <c r="T8" s="3"/>
      <c r="U8" s="3"/>
    </row>
    <row r="9" spans="9:21" ht="44.25" customHeight="1">
      <c r="I9" s="14"/>
      <c r="J9" s="14"/>
      <c r="K9" s="14"/>
      <c r="L9" s="14"/>
      <c r="M9" s="3"/>
      <c r="N9" s="3"/>
      <c r="O9" s="3"/>
      <c r="P9" s="3"/>
      <c r="Q9" s="3"/>
      <c r="R9" s="3"/>
      <c r="S9" s="3"/>
      <c r="T9" s="3"/>
      <c r="U9" s="3"/>
    </row>
    <row r="10" spans="1:21" ht="9" customHeight="1" thickBot="1">
      <c r="A10" s="34"/>
      <c r="B10" s="18"/>
      <c r="C10" s="18"/>
      <c r="D10" s="18"/>
      <c r="E10" s="18"/>
      <c r="F10" s="18"/>
      <c r="G10" s="17"/>
      <c r="H10" s="18"/>
      <c r="I10" s="18"/>
      <c r="J10" s="18"/>
      <c r="K10" s="18"/>
      <c r="L10" s="18"/>
      <c r="M10" s="5"/>
      <c r="N10" s="5"/>
      <c r="O10" s="5"/>
      <c r="P10" s="5"/>
      <c r="Q10" s="5"/>
      <c r="R10" s="4"/>
      <c r="S10" s="4"/>
      <c r="T10" s="4"/>
      <c r="U10" s="4"/>
    </row>
    <row r="11" spans="1:22" ht="36" customHeight="1" thickBot="1">
      <c r="A11" s="144" t="s">
        <v>8</v>
      </c>
      <c r="B11" s="145"/>
      <c r="C11" s="145"/>
      <c r="D11" s="103" t="s">
        <v>55</v>
      </c>
      <c r="E11" s="104"/>
      <c r="F11" s="104"/>
      <c r="G11" s="105"/>
      <c r="H11" s="38" t="s">
        <v>5</v>
      </c>
      <c r="I11" s="39" t="s">
        <v>6</v>
      </c>
      <c r="J11" s="29"/>
      <c r="K11" s="85" t="s">
        <v>24</v>
      </c>
      <c r="L11" s="86"/>
      <c r="M11" s="134" t="s">
        <v>43</v>
      </c>
      <c r="N11" s="134"/>
      <c r="O11" s="134"/>
      <c r="P11" s="134"/>
      <c r="Q11" s="91" t="s">
        <v>72</v>
      </c>
      <c r="R11" s="91"/>
      <c r="S11" s="31"/>
      <c r="T11" s="31"/>
      <c r="U11" s="31"/>
      <c r="V11" s="31"/>
    </row>
    <row r="12" spans="1:22" ht="27.75" customHeight="1">
      <c r="A12" s="135" t="s">
        <v>29</v>
      </c>
      <c r="B12" s="136"/>
      <c r="C12" s="136"/>
      <c r="D12" s="109" t="s">
        <v>56</v>
      </c>
      <c r="E12" s="110"/>
      <c r="F12" s="110"/>
      <c r="G12" s="111"/>
      <c r="H12" s="36" t="s">
        <v>7</v>
      </c>
      <c r="I12" s="37">
        <v>328831300</v>
      </c>
      <c r="J12" s="19"/>
      <c r="K12" s="87"/>
      <c r="L12" s="88"/>
      <c r="M12" s="13" t="s">
        <v>79</v>
      </c>
      <c r="N12" s="13" t="s">
        <v>1</v>
      </c>
      <c r="O12" s="13" t="s">
        <v>2</v>
      </c>
      <c r="P12" s="13" t="s">
        <v>3</v>
      </c>
      <c r="Q12" s="91"/>
      <c r="R12" s="91"/>
      <c r="S12" s="6"/>
      <c r="T12" s="6"/>
      <c r="U12" s="6"/>
      <c r="V12" s="6"/>
    </row>
    <row r="13" spans="1:22" ht="15.75" customHeight="1">
      <c r="A13" s="107"/>
      <c r="B13" s="108"/>
      <c r="C13" s="108"/>
      <c r="D13" s="112"/>
      <c r="E13" s="113"/>
      <c r="F13" s="113"/>
      <c r="G13" s="114"/>
      <c r="H13" s="20" t="s">
        <v>9</v>
      </c>
      <c r="I13" s="35">
        <v>100000000</v>
      </c>
      <c r="J13" s="19"/>
      <c r="K13" s="89"/>
      <c r="L13" s="90"/>
      <c r="M13" s="15"/>
      <c r="N13" s="15"/>
      <c r="O13" s="15" t="s">
        <v>82</v>
      </c>
      <c r="P13" s="16"/>
      <c r="Q13" s="91"/>
      <c r="R13" s="91"/>
      <c r="S13" s="6"/>
      <c r="T13" s="6"/>
      <c r="U13" s="6"/>
      <c r="V13" s="6"/>
    </row>
    <row r="14" spans="1:22" ht="15.75" customHeight="1">
      <c r="A14" s="107"/>
      <c r="B14" s="108"/>
      <c r="C14" s="108"/>
      <c r="D14" s="115"/>
      <c r="E14" s="116"/>
      <c r="F14" s="116"/>
      <c r="G14" s="117"/>
      <c r="H14" s="20" t="s">
        <v>11</v>
      </c>
      <c r="I14" s="35" t="s">
        <v>10</v>
      </c>
      <c r="J14" s="22"/>
      <c r="K14" s="21"/>
      <c r="L14" s="23"/>
      <c r="M14" s="106"/>
      <c r="N14" s="106"/>
      <c r="O14" s="106"/>
      <c r="P14" s="106"/>
      <c r="Q14" s="106"/>
      <c r="R14" s="106"/>
      <c r="S14" s="106"/>
      <c r="T14" s="106"/>
      <c r="U14" s="106"/>
      <c r="V14" s="106"/>
    </row>
    <row r="15" spans="1:22" ht="37.5" customHeight="1">
      <c r="A15" s="107" t="s">
        <v>47</v>
      </c>
      <c r="B15" s="108"/>
      <c r="C15" s="108"/>
      <c r="D15" s="127" t="s">
        <v>57</v>
      </c>
      <c r="E15" s="128"/>
      <c r="F15" s="128"/>
      <c r="G15" s="129"/>
      <c r="H15" s="20" t="s">
        <v>12</v>
      </c>
      <c r="I15" s="35"/>
      <c r="J15" s="22"/>
      <c r="K15" s="21"/>
      <c r="L15" s="23"/>
      <c r="M15" s="6"/>
      <c r="N15" s="6"/>
      <c r="O15" s="6"/>
      <c r="P15" s="6"/>
      <c r="Q15" s="6"/>
      <c r="R15" s="6"/>
      <c r="S15" s="6"/>
      <c r="T15" s="6"/>
      <c r="U15" s="6"/>
      <c r="V15" s="6"/>
    </row>
    <row r="16" spans="1:22" ht="15.75" customHeight="1">
      <c r="A16" s="107" t="s">
        <v>0</v>
      </c>
      <c r="B16" s="108"/>
      <c r="C16" s="108"/>
      <c r="D16" s="118" t="s">
        <v>58</v>
      </c>
      <c r="E16" s="119"/>
      <c r="F16" s="119"/>
      <c r="G16" s="120"/>
      <c r="H16" s="20" t="s">
        <v>13</v>
      </c>
      <c r="I16" s="35" t="s">
        <v>10</v>
      </c>
      <c r="J16" s="22"/>
      <c r="K16" s="21"/>
      <c r="L16" s="23"/>
      <c r="M16" s="6"/>
      <c r="N16" s="6"/>
      <c r="O16" s="6"/>
      <c r="P16" s="6"/>
      <c r="Q16" s="6"/>
      <c r="R16" s="6"/>
      <c r="S16" s="6"/>
      <c r="T16" s="6"/>
      <c r="U16" s="6"/>
      <c r="V16" s="6"/>
    </row>
    <row r="17" spans="1:22" ht="15.75" customHeight="1">
      <c r="A17" s="107"/>
      <c r="B17" s="108"/>
      <c r="C17" s="108"/>
      <c r="D17" s="112"/>
      <c r="E17" s="113"/>
      <c r="F17" s="113"/>
      <c r="G17" s="114"/>
      <c r="H17" s="20" t="s">
        <v>31</v>
      </c>
      <c r="I17" s="35" t="s">
        <v>10</v>
      </c>
      <c r="J17" s="22"/>
      <c r="K17" s="21"/>
      <c r="L17" s="23"/>
      <c r="M17" s="6"/>
      <c r="N17" s="6"/>
      <c r="O17" s="6"/>
      <c r="P17" s="6"/>
      <c r="Q17" s="6"/>
      <c r="R17" s="6"/>
      <c r="S17" s="6"/>
      <c r="T17" s="6"/>
      <c r="U17" s="6"/>
      <c r="V17" s="6"/>
    </row>
    <row r="18" spans="1:22" ht="15.75" customHeight="1">
      <c r="A18" s="107"/>
      <c r="B18" s="108"/>
      <c r="C18" s="108"/>
      <c r="D18" s="115"/>
      <c r="E18" s="116"/>
      <c r="F18" s="116"/>
      <c r="G18" s="117"/>
      <c r="H18" s="20" t="s">
        <v>32</v>
      </c>
      <c r="I18" s="35" t="s">
        <v>10</v>
      </c>
      <c r="J18" s="22"/>
      <c r="K18" s="21"/>
      <c r="L18" s="23"/>
      <c r="M18" s="6"/>
      <c r="N18" s="6"/>
      <c r="O18" s="6"/>
      <c r="P18" s="6"/>
      <c r="Q18" s="6"/>
      <c r="R18" s="6"/>
      <c r="S18" s="6"/>
      <c r="T18" s="6"/>
      <c r="U18" s="6"/>
      <c r="V18" s="6"/>
    </row>
    <row r="19" spans="1:22" ht="15.75" customHeight="1">
      <c r="A19" s="107" t="s">
        <v>30</v>
      </c>
      <c r="B19" s="108"/>
      <c r="C19" s="108"/>
      <c r="D19" s="121" t="s">
        <v>59</v>
      </c>
      <c r="E19" s="122"/>
      <c r="F19" s="122"/>
      <c r="G19" s="123"/>
      <c r="H19" s="20" t="s">
        <v>33</v>
      </c>
      <c r="I19" s="35" t="s">
        <v>10</v>
      </c>
      <c r="J19" s="22"/>
      <c r="K19" s="21"/>
      <c r="L19" s="23"/>
      <c r="M19" s="6"/>
      <c r="N19" s="6"/>
      <c r="O19" s="6"/>
      <c r="P19" s="6"/>
      <c r="Q19" s="6"/>
      <c r="R19" s="6"/>
      <c r="S19" s="6"/>
      <c r="T19" s="6"/>
      <c r="U19" s="6"/>
      <c r="V19" s="6"/>
    </row>
    <row r="20" spans="1:22" ht="15.75" customHeight="1">
      <c r="A20" s="107"/>
      <c r="B20" s="108"/>
      <c r="C20" s="108"/>
      <c r="D20" s="124"/>
      <c r="E20" s="125"/>
      <c r="F20" s="125"/>
      <c r="G20" s="126"/>
      <c r="H20" s="20" t="s">
        <v>34</v>
      </c>
      <c r="I20" s="35" t="s">
        <v>10</v>
      </c>
      <c r="J20" s="22"/>
      <c r="K20" s="21"/>
      <c r="L20" s="23"/>
      <c r="M20" s="6"/>
      <c r="N20" s="6"/>
      <c r="O20" s="6"/>
      <c r="P20" s="6"/>
      <c r="Q20" s="6"/>
      <c r="R20" s="6"/>
      <c r="S20" s="6"/>
      <c r="T20" s="6"/>
      <c r="U20" s="6"/>
      <c r="V20" s="6"/>
    </row>
    <row r="21" spans="1:22" ht="15.75" customHeight="1">
      <c r="A21" s="150"/>
      <c r="B21" s="151"/>
      <c r="C21" s="151"/>
      <c r="D21" s="124"/>
      <c r="E21" s="125"/>
      <c r="F21" s="125"/>
      <c r="G21" s="126"/>
      <c r="H21" s="52" t="s">
        <v>80</v>
      </c>
      <c r="I21" s="63">
        <f>SUM(I12:I20)</f>
        <v>428831300</v>
      </c>
      <c r="J21" s="22"/>
      <c r="K21" s="21"/>
      <c r="L21" s="23"/>
      <c r="M21" s="6"/>
      <c r="N21" s="6"/>
      <c r="O21" s="6"/>
      <c r="P21" s="6"/>
      <c r="Q21" s="6"/>
      <c r="R21" s="6"/>
      <c r="S21" s="6"/>
      <c r="T21" s="6"/>
      <c r="U21" s="6"/>
      <c r="V21" s="6"/>
    </row>
    <row r="22" spans="1:23" ht="30.75" customHeight="1">
      <c r="A22" s="134">
        <v>0</v>
      </c>
      <c r="B22" s="95" t="s">
        <v>40</v>
      </c>
      <c r="C22" s="95"/>
      <c r="D22" s="95"/>
      <c r="E22" s="95"/>
      <c r="F22" s="95"/>
      <c r="G22" s="153" t="s">
        <v>41</v>
      </c>
      <c r="H22" s="134" t="s">
        <v>76</v>
      </c>
      <c r="I22" s="134"/>
      <c r="J22" s="154" t="s">
        <v>75</v>
      </c>
      <c r="K22" s="95" t="s">
        <v>39</v>
      </c>
      <c r="L22" s="95"/>
      <c r="M22" s="92" t="s">
        <v>74</v>
      </c>
      <c r="N22" s="92"/>
      <c r="O22" s="92" t="s">
        <v>73</v>
      </c>
      <c r="P22" s="92"/>
      <c r="Q22" s="95" t="s">
        <v>26</v>
      </c>
      <c r="R22" s="96" t="s">
        <v>27</v>
      </c>
      <c r="S22" s="84" t="s">
        <v>28</v>
      </c>
      <c r="T22" s="96" t="s">
        <v>45</v>
      </c>
      <c r="U22" s="84" t="s">
        <v>46</v>
      </c>
      <c r="V22" s="94" t="s">
        <v>37</v>
      </c>
      <c r="W22" s="82" t="s">
        <v>48</v>
      </c>
    </row>
    <row r="23" spans="1:23" ht="12.75" customHeight="1">
      <c r="A23" s="134"/>
      <c r="B23" s="95"/>
      <c r="C23" s="95"/>
      <c r="D23" s="95"/>
      <c r="E23" s="95"/>
      <c r="F23" s="95"/>
      <c r="G23" s="153"/>
      <c r="H23" s="134"/>
      <c r="I23" s="134"/>
      <c r="J23" s="154"/>
      <c r="K23" s="95"/>
      <c r="L23" s="95"/>
      <c r="M23" s="93" t="s">
        <v>25</v>
      </c>
      <c r="N23" s="84" t="s">
        <v>18</v>
      </c>
      <c r="O23" s="93" t="s">
        <v>25</v>
      </c>
      <c r="P23" s="84" t="s">
        <v>18</v>
      </c>
      <c r="Q23" s="95"/>
      <c r="R23" s="96"/>
      <c r="S23" s="84"/>
      <c r="T23" s="96"/>
      <c r="U23" s="84"/>
      <c r="V23" s="94"/>
      <c r="W23" s="83"/>
    </row>
    <row r="24" spans="1:23" ht="30.75" customHeight="1">
      <c r="A24" s="134"/>
      <c r="B24" s="95"/>
      <c r="C24" s="95"/>
      <c r="D24" s="95"/>
      <c r="E24" s="95"/>
      <c r="F24" s="95"/>
      <c r="G24" s="153"/>
      <c r="H24" s="134"/>
      <c r="I24" s="134"/>
      <c r="J24" s="154"/>
      <c r="K24" s="95"/>
      <c r="L24" s="95"/>
      <c r="M24" s="93"/>
      <c r="N24" s="84"/>
      <c r="O24" s="93"/>
      <c r="P24" s="84"/>
      <c r="Q24" s="95"/>
      <c r="R24" s="96"/>
      <c r="S24" s="84"/>
      <c r="T24" s="96"/>
      <c r="U24" s="84"/>
      <c r="V24" s="94"/>
      <c r="W24" s="83"/>
    </row>
    <row r="25" spans="1:23" ht="300" customHeight="1">
      <c r="A25" s="51">
        <v>1</v>
      </c>
      <c r="B25" s="77" t="s">
        <v>60</v>
      </c>
      <c r="C25" s="78"/>
      <c r="D25" s="78"/>
      <c r="E25" s="78"/>
      <c r="F25" s="79"/>
      <c r="G25" s="64" t="s">
        <v>63</v>
      </c>
      <c r="H25" s="101" t="s">
        <v>66</v>
      </c>
      <c r="I25" s="102"/>
      <c r="J25" s="59">
        <v>0</v>
      </c>
      <c r="K25" s="101" t="s">
        <v>69</v>
      </c>
      <c r="L25" s="102"/>
      <c r="M25" s="75">
        <v>0</v>
      </c>
      <c r="N25" s="76">
        <v>0</v>
      </c>
      <c r="O25" s="46"/>
      <c r="P25" s="45"/>
      <c r="Q25" s="47">
        <f>328831300+100000000</f>
        <v>428831300</v>
      </c>
      <c r="R25" s="48">
        <v>299701755</v>
      </c>
      <c r="S25" s="45">
        <f>R25/Q25</f>
        <v>0.698880317271617</v>
      </c>
      <c r="T25" s="48">
        <v>134516504</v>
      </c>
      <c r="U25" s="69">
        <f>T25/Q25</f>
        <v>0.3136816365783001</v>
      </c>
      <c r="V25" s="56" t="s">
        <v>83</v>
      </c>
      <c r="W25" s="57" t="s">
        <v>81</v>
      </c>
    </row>
    <row r="26" spans="1:23" ht="300" customHeight="1">
      <c r="A26" s="51">
        <v>2</v>
      </c>
      <c r="B26" s="77" t="s">
        <v>61</v>
      </c>
      <c r="C26" s="78"/>
      <c r="D26" s="78"/>
      <c r="E26" s="78"/>
      <c r="F26" s="79"/>
      <c r="G26" s="65" t="s">
        <v>64</v>
      </c>
      <c r="H26" s="80" t="s">
        <v>67</v>
      </c>
      <c r="I26" s="81"/>
      <c r="J26" s="55">
        <v>0.2</v>
      </c>
      <c r="K26" s="80" t="s">
        <v>70</v>
      </c>
      <c r="L26" s="81"/>
      <c r="M26" s="61">
        <f>(1.11%*12)</f>
        <v>0.1332</v>
      </c>
      <c r="N26" s="66">
        <f>+M26/J26</f>
        <v>0.666</v>
      </c>
      <c r="O26" s="61">
        <f>M26</f>
        <v>0.1332</v>
      </c>
      <c r="P26" s="45">
        <f>+O26/J26</f>
        <v>0.666</v>
      </c>
      <c r="Q26" s="47">
        <v>0</v>
      </c>
      <c r="R26" s="48">
        <v>0</v>
      </c>
      <c r="S26" s="45" t="e">
        <f>R26/Q26</f>
        <v>#DIV/0!</v>
      </c>
      <c r="T26" s="48">
        <v>0</v>
      </c>
      <c r="U26" s="69" t="e">
        <f>T26/Q26</f>
        <v>#DIV/0!</v>
      </c>
      <c r="V26" s="56" t="s">
        <v>85</v>
      </c>
      <c r="W26" s="58" t="s">
        <v>77</v>
      </c>
    </row>
    <row r="27" spans="1:23" ht="300" customHeight="1">
      <c r="A27" s="51">
        <v>3</v>
      </c>
      <c r="B27" s="77" t="s">
        <v>62</v>
      </c>
      <c r="C27" s="78"/>
      <c r="D27" s="78"/>
      <c r="E27" s="78"/>
      <c r="F27" s="79"/>
      <c r="G27" s="65" t="s">
        <v>65</v>
      </c>
      <c r="H27" s="80" t="s">
        <v>68</v>
      </c>
      <c r="I27" s="81"/>
      <c r="J27" s="55">
        <v>1</v>
      </c>
      <c r="K27" s="80" t="s">
        <v>71</v>
      </c>
      <c r="L27" s="81"/>
      <c r="M27" s="71">
        <f>(8.33*9)/100</f>
        <v>0.7497</v>
      </c>
      <c r="N27" s="67">
        <f>+M27/J27</f>
        <v>0.7497</v>
      </c>
      <c r="O27" s="60">
        <f>M27</f>
        <v>0.7497</v>
      </c>
      <c r="P27" s="68">
        <f>+O27/J27</f>
        <v>0.7497</v>
      </c>
      <c r="Q27" s="47">
        <v>0</v>
      </c>
      <c r="R27" s="48">
        <v>0</v>
      </c>
      <c r="S27" s="45" t="e">
        <f>R27/Q27</f>
        <v>#DIV/0!</v>
      </c>
      <c r="T27" s="48">
        <v>0</v>
      </c>
      <c r="U27" s="69" t="e">
        <f>T27/Q27</f>
        <v>#DIV/0!</v>
      </c>
      <c r="V27" s="56" t="s">
        <v>84</v>
      </c>
      <c r="W27" s="58" t="s">
        <v>78</v>
      </c>
    </row>
    <row r="28" spans="2:21" s="24" customFormat="1" ht="30.75" customHeight="1">
      <c r="B28" s="138"/>
      <c r="C28" s="138"/>
      <c r="D28" s="41"/>
      <c r="E28" s="34"/>
      <c r="F28" s="42"/>
      <c r="G28" s="139"/>
      <c r="H28" s="139"/>
      <c r="K28" s="49"/>
      <c r="L28" s="49"/>
      <c r="M28" s="50" t="s">
        <v>4</v>
      </c>
      <c r="N28" s="62">
        <f>AVERAGE(N26:N27)</f>
        <v>0.7078500000000001</v>
      </c>
      <c r="O28" s="73"/>
      <c r="P28" s="62">
        <f>AVERAGE(P25:P27)</f>
        <v>0.7078500000000001</v>
      </c>
      <c r="Q28" s="53">
        <f>SUM(Q25:Q27)</f>
        <v>428831300</v>
      </c>
      <c r="R28" s="74">
        <f>SUM(R25:R27)</f>
        <v>299701755</v>
      </c>
      <c r="S28" s="54">
        <f>R28/Q28</f>
        <v>0.698880317271617</v>
      </c>
      <c r="T28" s="72">
        <f>SUM(T25:T27)</f>
        <v>134516504</v>
      </c>
      <c r="U28" s="70">
        <f>T28/Q28</f>
        <v>0.3136816365783001</v>
      </c>
    </row>
    <row r="29" spans="2:19" s="24" customFormat="1" ht="30.75" customHeight="1">
      <c r="B29" s="146" t="s">
        <v>36</v>
      </c>
      <c r="C29" s="146"/>
      <c r="D29" s="40">
        <v>1</v>
      </c>
      <c r="F29" s="25" t="s">
        <v>35</v>
      </c>
      <c r="G29" s="147">
        <v>43629</v>
      </c>
      <c r="H29" s="148"/>
      <c r="M29" s="30"/>
      <c r="N29" s="43"/>
      <c r="O29" s="26"/>
      <c r="P29" s="26"/>
      <c r="Q29" s="44"/>
      <c r="R29" s="44"/>
      <c r="S29" s="27"/>
    </row>
    <row r="30" spans="18:19" ht="12.75">
      <c r="R30" s="9"/>
      <c r="S30" s="9"/>
    </row>
    <row r="31" spans="18:19" ht="12.75">
      <c r="R31" s="9"/>
      <c r="S31" s="9"/>
    </row>
    <row r="32" spans="1:22" s="11" customFormat="1" ht="21.75" customHeight="1">
      <c r="A32" s="1"/>
      <c r="B32" s="10"/>
      <c r="C32" s="137" t="s">
        <v>38</v>
      </c>
      <c r="D32" s="137"/>
      <c r="E32" s="137"/>
      <c r="F32" s="137"/>
      <c r="G32" s="137"/>
      <c r="H32" s="137"/>
      <c r="I32" s="137"/>
      <c r="J32" s="137"/>
      <c r="K32" s="137"/>
      <c r="L32" s="137"/>
      <c r="M32" s="97" t="s">
        <v>44</v>
      </c>
      <c r="N32" s="97"/>
      <c r="O32" s="97"/>
      <c r="P32" s="97"/>
      <c r="Q32" s="97"/>
      <c r="R32" s="97"/>
      <c r="S32" s="97"/>
      <c r="T32" s="97"/>
      <c r="U32" s="97"/>
      <c r="V32" s="98"/>
    </row>
    <row r="33" spans="1:22" s="11" customFormat="1" ht="29.25" customHeight="1">
      <c r="A33" s="99" t="s">
        <v>15</v>
      </c>
      <c r="B33" s="100"/>
      <c r="C33" s="137" t="s">
        <v>53</v>
      </c>
      <c r="D33" s="137"/>
      <c r="E33" s="137"/>
      <c r="F33" s="137"/>
      <c r="G33" s="137"/>
      <c r="H33" s="137"/>
      <c r="I33" s="137"/>
      <c r="J33" s="137"/>
      <c r="K33" s="137"/>
      <c r="L33" s="137"/>
      <c r="M33" s="97" t="s">
        <v>51</v>
      </c>
      <c r="N33" s="97"/>
      <c r="O33" s="97"/>
      <c r="P33" s="97"/>
      <c r="Q33" s="97"/>
      <c r="R33" s="97"/>
      <c r="S33" s="97"/>
      <c r="T33" s="97"/>
      <c r="U33" s="97"/>
      <c r="V33" s="98"/>
    </row>
    <row r="34" spans="1:22" ht="29.25" customHeight="1">
      <c r="A34" s="99" t="s">
        <v>14</v>
      </c>
      <c r="B34" s="100"/>
      <c r="C34" s="137"/>
      <c r="D34" s="137"/>
      <c r="E34" s="137"/>
      <c r="F34" s="137"/>
      <c r="G34" s="137"/>
      <c r="H34" s="137"/>
      <c r="I34" s="137"/>
      <c r="J34" s="137"/>
      <c r="K34" s="137"/>
      <c r="L34" s="137"/>
      <c r="M34" s="97"/>
      <c r="N34" s="97"/>
      <c r="O34" s="97"/>
      <c r="P34" s="97"/>
      <c r="Q34" s="97"/>
      <c r="R34" s="97"/>
      <c r="S34" s="97"/>
      <c r="T34" s="97"/>
      <c r="U34" s="97"/>
      <c r="V34" s="98"/>
    </row>
    <row r="35" spans="1:22" ht="29.25" customHeight="1">
      <c r="A35" s="99" t="s">
        <v>16</v>
      </c>
      <c r="B35" s="100"/>
      <c r="C35" s="137" t="s">
        <v>54</v>
      </c>
      <c r="D35" s="137"/>
      <c r="E35" s="137"/>
      <c r="F35" s="137"/>
      <c r="G35" s="137"/>
      <c r="H35" s="137"/>
      <c r="I35" s="137"/>
      <c r="J35" s="137"/>
      <c r="K35" s="137"/>
      <c r="L35" s="137"/>
      <c r="M35" s="97" t="s">
        <v>52</v>
      </c>
      <c r="N35" s="97"/>
      <c r="O35" s="97"/>
      <c r="P35" s="97"/>
      <c r="Q35" s="97"/>
      <c r="R35" s="97"/>
      <c r="S35" s="97"/>
      <c r="T35" s="97"/>
      <c r="U35" s="97"/>
      <c r="V35" s="98"/>
    </row>
    <row r="36" spans="1:22" ht="29.25" customHeight="1">
      <c r="A36" s="99" t="s">
        <v>17</v>
      </c>
      <c r="B36" s="100"/>
      <c r="C36" s="152">
        <v>43719</v>
      </c>
      <c r="D36" s="137"/>
      <c r="E36" s="137"/>
      <c r="F36" s="137"/>
      <c r="G36" s="137"/>
      <c r="H36" s="137"/>
      <c r="I36" s="137"/>
      <c r="J36" s="137"/>
      <c r="K36" s="137"/>
      <c r="L36" s="137"/>
      <c r="M36" s="149">
        <f>+C36</f>
        <v>43719</v>
      </c>
      <c r="N36" s="97"/>
      <c r="O36" s="97"/>
      <c r="P36" s="97"/>
      <c r="Q36" s="97"/>
      <c r="R36" s="97"/>
      <c r="S36" s="97"/>
      <c r="T36" s="97"/>
      <c r="U36" s="97"/>
      <c r="V36" s="98"/>
    </row>
    <row r="49" ht="12.75">
      <c r="K49" s="28"/>
    </row>
  </sheetData>
  <sheetProtection deleteColumns="0" deleteRows="0"/>
  <mergeCells count="68">
    <mergeCell ref="B26:F26"/>
    <mergeCell ref="S22:S24"/>
    <mergeCell ref="A22:A24"/>
    <mergeCell ref="B22:F24"/>
    <mergeCell ref="G22:G24"/>
    <mergeCell ref="H22:I24"/>
    <mergeCell ref="J22:J24"/>
    <mergeCell ref="K22:L24"/>
    <mergeCell ref="B29:C29"/>
    <mergeCell ref="G29:H29"/>
    <mergeCell ref="H25:I25"/>
    <mergeCell ref="M36:V36"/>
    <mergeCell ref="A19:C21"/>
    <mergeCell ref="A33:B33"/>
    <mergeCell ref="C36:L36"/>
    <mergeCell ref="C32:L32"/>
    <mergeCell ref="A36:B36"/>
    <mergeCell ref="A35:B35"/>
    <mergeCell ref="B28:C28"/>
    <mergeCell ref="G28:H28"/>
    <mergeCell ref="C35:L35"/>
    <mergeCell ref="S1:V1"/>
    <mergeCell ref="S2:V2"/>
    <mergeCell ref="A5:V5"/>
    <mergeCell ref="A1:C4"/>
    <mergeCell ref="D1:R2"/>
    <mergeCell ref="A11:C11"/>
    <mergeCell ref="S3:U3"/>
    <mergeCell ref="S4:U4"/>
    <mergeCell ref="M35:V35"/>
    <mergeCell ref="D3:R4"/>
    <mergeCell ref="M11:P11"/>
    <mergeCell ref="A12:C14"/>
    <mergeCell ref="C34:L34"/>
    <mergeCell ref="M32:V32"/>
    <mergeCell ref="N23:N24"/>
    <mergeCell ref="M33:V33"/>
    <mergeCell ref="C33:L33"/>
    <mergeCell ref="H27:I27"/>
    <mergeCell ref="B25:F25"/>
    <mergeCell ref="D11:G11"/>
    <mergeCell ref="M14:V14"/>
    <mergeCell ref="A16:C18"/>
    <mergeCell ref="D12:G14"/>
    <mergeCell ref="D16:G18"/>
    <mergeCell ref="D19:G21"/>
    <mergeCell ref="A15:C15"/>
    <mergeCell ref="D15:G15"/>
    <mergeCell ref="V22:V24"/>
    <mergeCell ref="Q22:Q24"/>
    <mergeCell ref="R22:R24"/>
    <mergeCell ref="M34:V34"/>
    <mergeCell ref="A34:B34"/>
    <mergeCell ref="T22:T24"/>
    <mergeCell ref="K25:L25"/>
    <mergeCell ref="P23:P24"/>
    <mergeCell ref="M22:N22"/>
    <mergeCell ref="K27:L27"/>
    <mergeCell ref="B27:F27"/>
    <mergeCell ref="H26:I26"/>
    <mergeCell ref="K26:L26"/>
    <mergeCell ref="W22:W24"/>
    <mergeCell ref="U22:U24"/>
    <mergeCell ref="K11:L13"/>
    <mergeCell ref="Q11:R13"/>
    <mergeCell ref="O22:P22"/>
    <mergeCell ref="M23:M24"/>
    <mergeCell ref="O23:O24"/>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USER</cp:lastModifiedBy>
  <cp:lastPrinted>2017-09-19T13:50:20Z</cp:lastPrinted>
  <dcterms:created xsi:type="dcterms:W3CDTF">2009-04-01T16:45:05Z</dcterms:created>
  <dcterms:modified xsi:type="dcterms:W3CDTF">2019-10-21T02:36:31Z</dcterms:modified>
  <cp:category/>
  <cp:version/>
  <cp:contentType/>
  <cp:contentStatus/>
</cp:coreProperties>
</file>