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<sst xmlns="http://schemas.openxmlformats.org/spreadsheetml/2006/main" count="104" uniqueCount="86">
  <si>
    <t>PROYECTO:</t>
  </si>
  <si>
    <t>MARZO</t>
  </si>
  <si>
    <t>JUNIO</t>
  </si>
  <si>
    <t>SEPTIEMBRE</t>
  </si>
  <si>
    <t>DICIEMBRE</t>
  </si>
  <si>
    <t>PRESUPUESTO</t>
  </si>
  <si>
    <t>VALOR ($)</t>
  </si>
  <si>
    <t>Presupuesto asignado inicialmente</t>
  </si>
  <si>
    <t xml:space="preserve">LINEA ESTRATEGICA DEL PGAR: </t>
  </si>
  <si>
    <t>Adición o ajuste (1):</t>
  </si>
  <si>
    <t>(+ o -)</t>
  </si>
  <si>
    <t>Adición o ajuste (2):</t>
  </si>
  <si>
    <t>Adición o ajuste (3):</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</si>
  <si>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</si>
  <si>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</si>
  <si>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</si>
  <si>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</si>
  <si>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</si>
  <si>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</si>
  <si>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</si>
  <si>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</si>
  <si>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</si>
  <si>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</si>
  <si>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</si>
  <si>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</si>
  <si>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</si>
  <si>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</si>
  <si>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</si>
  <si>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</si>
  <si>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</si>
  <si>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</si>
  <si>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</si>
  <si>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</si>
  <si>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</si>
  <si>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(9):</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</si>
  <si>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</si>
  <si>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</si>
  <si>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</si>
  <si>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</si>
  <si>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</si>
  <si>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</si>
  <si>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</si>
  <si>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</si>
  <si>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</si>
  <si>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</si>
  <si>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</si>
  <si>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</si>
  <si>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</si>
  <si>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</si>
  <si>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</si>
  <si>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Versión 1</t>
  </si>
  <si>
    <t>x</t>
  </si>
  <si>
    <t>AÑO:__2020_________</t>
  </si>
  <si>
    <t>METAS AÑO 2020 POA</t>
  </si>
  <si>
    <t>METAS AÑO 2020P.A.</t>
  </si>
  <si>
    <t>AVANCE METAS POA 2020</t>
  </si>
  <si>
    <t>AVANCE METAS PA 2020</t>
  </si>
  <si>
    <t>04/13/2020</t>
  </si>
  <si>
    <t>LUIS HAIR DUEÑAS</t>
  </si>
  <si>
    <t>Responsable proceso Evaluación Misional</t>
  </si>
  <si>
    <t>Conservación, Restauración y Manejo de Ecosistemas y Biodiversidad</t>
  </si>
  <si>
    <t>NATALIA VASQUEZ</t>
  </si>
  <si>
    <t>Subdirectora de Ecosistemas y Gestión Ambiental</t>
  </si>
  <si>
    <t>PROCESOS PRODUCTIVOS COMPETITIVOS Y SOSTENIBLES, PREVENCIÓN Y CONTROL DE LA CONTAMINACIÓN Y EL DETERIORO AMBIENTAL</t>
  </si>
  <si>
    <t>Saneamiento Ambiental</t>
  </si>
  <si>
    <t>Atención a la Gestión Integral de Residuos Sólidos y Peligrosos</t>
  </si>
  <si>
    <t>Orientación, Apoyo y Seguimiento a los PGIRS</t>
  </si>
  <si>
    <t>Hacer seguimiento a los PGIRS</t>
  </si>
  <si>
    <t xml:space="preserve">Implementar procesos de orientación para la minimización, separación  y aprovechamiento de Residuos Sólidos en la fuente </t>
  </si>
  <si>
    <t xml:space="preserve">Apoyo y seguimiento a  las cadenas u organizaciones de recuperación y comercialización de residuos aprovechables </t>
  </si>
  <si>
    <t>Fortalecimiento de la mesa regional de reciclaje</t>
  </si>
  <si>
    <t xml:space="preserve">Apoyo y seguimiento al establecimiento de proyectos modelo para el aprovechamiento de residuos sólidos urbanos </t>
  </si>
  <si>
    <t>Acompañar el proceso de implementacion del PGIRS actualizado en su componente de aprovechamiento de residuos solidos</t>
  </si>
  <si>
    <t>Desarrollar sesiones para el fortalecimiento de la mesa regional de reciclaje</t>
  </si>
  <si>
    <t>Apoyo y seguimiento al establecimiento de proyectos modelo para el aprovechamiento de residuos sólidos urbanos (orgánicos e inorgánicos reciclables) con perspectiva de sostenibilidad social y ambiental</t>
  </si>
  <si>
    <t>No. De municipios con acompañamiento en proceso de PGIR realizado/No. De municipios programados</t>
  </si>
  <si>
    <t>No. De municipios con orientacion en residuos realizado/No. De municipios programados</t>
  </si>
  <si>
    <t>No. De cadenas u organización apoyadas/No. De cadenas u organizaciones programadas</t>
  </si>
  <si>
    <t>No de acciones desarrolladas/No. De acciones programadas</t>
  </si>
  <si>
    <t>No de proyectos apoyados/No. De proyectos programadas a apyar</t>
  </si>
  <si>
    <t>Formatos FGP-23 de la carpeta de cada expediente</t>
  </si>
  <si>
    <t>Fortalecimiento de recurso humano a través de la contratación de un profesional y adelanto contrato de dos profesionales para apoyar  el  programa de minimización y separación en la fuente y seguimiento a la implementación del PGIRS en el componente de aprovechamiento.</t>
  </si>
  <si>
    <t>Carpeta contato CPS-2020132</t>
  </si>
  <si>
    <t>Realización de mesas técnicas de orientación en temática de PGIRS, a los municipios de La victoria, Puerto Boyacá, Arcabuco, Villa de Leyva, Belén, Paipa, Cómbita, Busbanza, Boavita, Aquitania, Tunja.
Participación en la Mesa Interistitucional de Residuos Sólidos de Boyacá, conjunto con PGN, CGR, CORPOCHIVOR, PDA, Secretaria de Ambiente de la Gobernación, representantes de Asolengupá, Chiquinquirá, Garagoa, Sogamoso, Secretaria de Infraestructura de Tunja y sus empresas operadoras del servicio de aseo, representantes de las asociaciones Recitunja y Reciboy, cuyo tema central fue ajuste a PGIRS.</t>
  </si>
  <si>
    <t>Actividad programada para el segundo semestre del año</t>
  </si>
  <si>
    <t>No Aplica</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</si>
</sst>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 &quot;de&quot;\ mmmm\ &quot;de&quot;\ yyyy"/>
    <numFmt numFmtId="190" formatCode="[$-240A]h:mm:ss\ AM/PM"/>
    <numFmt numFmtId="191" formatCode="0.0"/>
    <numFmt numFmtId="192" formatCode="0.000"/>
    <numFmt numFmtId="193" formatCode="&quot;$&quot;\ #,##0"/>
    <numFmt numFmtId="194" formatCode="0.0000"/>
    <numFmt numFmtId="195" formatCode="_(&quot;$&quot;\ * #,##0.0_);_(&quot;$&quot;\ * \(#,##0.0\);_(&quot;$&quot;\ * &quot;-&quot;??_);_(@_)"/>
    <numFmt numFmtId="196" formatCode="_(&quot;$&quot;\ * #,##0_);_(&quot;$&quot;\ * \(#,##0\);_(&quot;$&quot;\ * &quot;-&quot;??_);_(@_)"/>
    <numFmt numFmtId="197" formatCode="_-&quot;$&quot;* #,##0_-;\-&quot;$&quot;* #,##0_-;_-&quot;$&quot;* &quot;-&quot;??_-;_-@_-"/>
    <numFmt numFmtId="198" formatCode="0.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0"/>
      <color indexed="8"/>
      <name val="Arial"/>
      <family val="2"/>
    </font>
    <font>
      <sz val="14"/>
      <color indexed="8"/>
      <name val="Arial Narrow"/>
      <family val="2"/>
    </font>
    <font>
      <b/>
      <sz val="10"/>
      <color indexed="8"/>
      <name val="Arial"/>
      <family val="2"/>
    </font>
    <font>
      <sz val="9"/>
      <color indexed="8"/>
      <name val="Arial"/>
      <family val="2"/>
    </font>
    <font>
      <sz val="10"/>
      <color theme="1"/>
      <name val="Arial"/>
      <family val="2"/>
    </font>
    <font>
      <sz val="14"/>
      <color theme="1"/>
      <name val="Arial Narrow"/>
      <family val="2"/>
    </font>
    <font>
      <sz val="9"/>
      <color theme="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bottom style="medium"/>
    </border>
    <border>
      <left/>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style="thin"/>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style="medium"/>
      <right style="thin"/>
      <top style="medium"/>
      <bottom style="medium"/>
    </border>
    <border>
      <left style="medium"/>
      <right>
        <color indexed="63"/>
      </right>
      <top style="medium"/>
      <bottom>
        <color indexed="63"/>
      </bottom>
    </border>
    <border>
      <left style="medium"/>
      <right style="medium"/>
      <top style="medium"/>
      <bottom style="medium"/>
    </border>
    <border>
      <left style="thin"/>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3">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16" borderId="11"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justify"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3" xfId="0" applyNumberFormat="1"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16" borderId="16" xfId="0" applyFont="1" applyFill="1" applyBorder="1" applyAlignment="1" applyProtection="1">
      <alignment horizontal="center" vertical="center"/>
      <protection/>
    </xf>
    <xf numFmtId="0" fontId="19" fillId="16" borderId="17"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16" borderId="18" xfId="0" applyFont="1" applyFill="1" applyBorder="1" applyAlignment="1" applyProtection="1">
      <alignment horizontal="center" vertical="center"/>
      <protection/>
    </xf>
    <xf numFmtId="3" fontId="0" fillId="0" borderId="10" xfId="0" applyNumberFormat="1" applyFont="1" applyFill="1" applyBorder="1" applyAlignment="1" applyProtection="1">
      <alignment horizontal="left" vertical="center"/>
      <protection/>
    </xf>
    <xf numFmtId="170" fontId="0" fillId="0" borderId="10" xfId="51" applyFont="1" applyFill="1" applyBorder="1" applyAlignment="1" applyProtection="1">
      <alignment horizontal="left" vertical="center"/>
      <protection/>
    </xf>
    <xf numFmtId="0" fontId="19" fillId="0" borderId="10" xfId="0" applyFont="1" applyBorder="1" applyAlignment="1" applyProtection="1">
      <alignment horizontal="center" vertical="center"/>
      <protection/>
    </xf>
    <xf numFmtId="0" fontId="19" fillId="0" borderId="19" xfId="0" applyFont="1" applyBorder="1" applyAlignment="1" applyProtection="1">
      <alignment horizontal="center" vertical="center" wrapText="1"/>
      <protection locked="0"/>
    </xf>
    <xf numFmtId="9" fontId="19" fillId="0" borderId="10" xfId="56" applyFont="1" applyBorder="1" applyAlignment="1" applyProtection="1">
      <alignment horizontal="center" vertical="center"/>
      <protection/>
    </xf>
    <xf numFmtId="9" fontId="23" fillId="0" borderId="10" xfId="56" applyFont="1" applyBorder="1" applyAlignment="1" applyProtection="1">
      <alignment horizontal="center" vertical="center" wrapText="1"/>
      <protection locked="0"/>
    </xf>
    <xf numFmtId="1" fontId="34" fillId="0" borderId="10" xfId="56" applyNumberFormat="1" applyFont="1" applyBorder="1" applyAlignment="1" applyProtection="1">
      <alignment horizontal="center" vertical="center" wrapText="1"/>
      <protection/>
    </xf>
    <xf numFmtId="9" fontId="0" fillId="0" borderId="10" xfId="56" applyFont="1" applyBorder="1" applyAlignment="1" applyProtection="1">
      <alignment horizontal="center" vertical="center" wrapText="1"/>
      <protection locked="0"/>
    </xf>
    <xf numFmtId="197" fontId="35" fillId="25" borderId="10" xfId="53" applyNumberFormat="1" applyFont="1" applyFill="1" applyBorder="1" applyAlignment="1" applyProtection="1">
      <alignment horizontal="center" vertical="center"/>
      <protection/>
    </xf>
    <xf numFmtId="0" fontId="0" fillId="0" borderId="10" xfId="0" applyFont="1" applyBorder="1" applyAlignment="1">
      <alignment horizontal="justify" vertical="center" wrapText="1"/>
    </xf>
    <xf numFmtId="1" fontId="19" fillId="0" borderId="10" xfId="56" applyNumberFormat="1" applyFont="1" applyBorder="1" applyAlignment="1" applyProtection="1">
      <alignment horizontal="center" vertical="center"/>
      <protection/>
    </xf>
    <xf numFmtId="187" fontId="19" fillId="0" borderId="10" xfId="0" applyNumberFormat="1" applyFont="1" applyFill="1" applyBorder="1" applyAlignment="1" applyProtection="1">
      <alignment horizontal="left" vertical="center"/>
      <protection/>
    </xf>
    <xf numFmtId="9" fontId="34" fillId="0" borderId="10" xfId="56" applyNumberFormat="1" applyFont="1" applyBorder="1" applyAlignment="1" applyProtection="1">
      <alignment horizontal="center" vertical="center" wrapText="1"/>
      <protection/>
    </xf>
    <xf numFmtId="2" fontId="19" fillId="0" borderId="10" xfId="56" applyNumberFormat="1" applyFont="1" applyBorder="1" applyAlignment="1" applyProtection="1">
      <alignment horizontal="center" vertical="center"/>
      <protection/>
    </xf>
    <xf numFmtId="170" fontId="0" fillId="0" borderId="10" xfId="53" applyFont="1" applyBorder="1" applyAlignment="1">
      <alignment vertical="center"/>
    </xf>
    <xf numFmtId="9" fontId="19" fillId="0" borderId="19" xfId="49" applyNumberFormat="1" applyFont="1" applyBorder="1" applyAlignment="1" applyProtection="1">
      <alignment horizontal="center" vertical="center" wrapText="1"/>
      <protection/>
    </xf>
    <xf numFmtId="9" fontId="19" fillId="0" borderId="10" xfId="49"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49" fontId="19" fillId="0" borderId="12" xfId="49" applyNumberFormat="1" applyFont="1" applyBorder="1" applyAlignment="1" applyProtection="1">
      <alignment horizontal="justify" vertical="center" wrapText="1"/>
      <protection locked="0"/>
    </xf>
    <xf numFmtId="9" fontId="29" fillId="0" borderId="10" xfId="56" applyFont="1" applyBorder="1" applyAlignment="1" applyProtection="1">
      <alignment horizontal="center" vertical="center" wrapText="1"/>
      <protection locked="0"/>
    </xf>
    <xf numFmtId="10" fontId="29" fillId="0" borderId="10" xfId="56" applyNumberFormat="1" applyFont="1" applyBorder="1" applyAlignment="1" applyProtection="1">
      <alignment horizontal="center" vertical="center" wrapText="1"/>
      <protection locked="0"/>
    </xf>
    <xf numFmtId="9" fontId="36" fillId="24" borderId="20" xfId="0" applyNumberFormat="1" applyFont="1" applyFill="1" applyBorder="1" applyAlignment="1" applyProtection="1">
      <alignment horizontal="center" vertical="center" wrapText="1"/>
      <protection locked="0"/>
    </xf>
    <xf numFmtId="9" fontId="36" fillId="24" borderId="12"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vertical="center" wrapText="1"/>
      <protection/>
    </xf>
    <xf numFmtId="0" fontId="0" fillId="0" borderId="2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19" fillId="0" borderId="20"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1" fontId="0" fillId="0" borderId="20" xfId="56" applyNumberFormat="1" applyFont="1" applyBorder="1" applyAlignment="1" applyProtection="1">
      <alignment horizontal="center" vertical="center"/>
      <protection/>
    </xf>
    <xf numFmtId="1" fontId="0" fillId="0" borderId="12" xfId="56" applyNumberFormat="1" applyFont="1" applyBorder="1" applyAlignment="1" applyProtection="1">
      <alignment horizontal="center" vertical="center"/>
      <protection/>
    </xf>
    <xf numFmtId="0" fontId="0" fillId="0" borderId="10" xfId="0" applyFont="1" applyBorder="1" applyAlignment="1" applyProtection="1">
      <alignment vertical="center" wrapText="1"/>
      <protection/>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49" fontId="19" fillId="0" borderId="19" xfId="49"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wrapText="1"/>
    </xf>
    <xf numFmtId="49" fontId="23" fillId="0" borderId="10" xfId="49" applyNumberFormat="1" applyFont="1" applyBorder="1" applyAlignment="1" applyProtection="1">
      <alignment horizontal="center" vertical="center" wrapText="1"/>
      <protection locked="0"/>
    </xf>
    <xf numFmtId="0" fontId="19" fillId="16" borderId="28"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1" fontId="0" fillId="0" borderId="10" xfId="0" applyNumberFormat="1" applyFont="1" applyBorder="1" applyAlignment="1">
      <alignment horizontal="left" vertical="center"/>
    </xf>
    <xf numFmtId="49" fontId="0" fillId="0" borderId="10" xfId="49" applyNumberFormat="1" applyFont="1" applyFill="1" applyBorder="1" applyAlignment="1" applyProtection="1">
      <alignment horizontal="center" vertical="center"/>
      <protection locked="0"/>
    </xf>
    <xf numFmtId="0" fontId="0" fillId="0" borderId="22" xfId="0" applyFont="1" applyBorder="1" applyAlignment="1">
      <alignment horizontal="left" vertical="center" wrapText="1"/>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0" fillId="0" borderId="27" xfId="0" applyFont="1" applyBorder="1" applyAlignment="1">
      <alignment horizontal="left" vertical="center" wrapText="1"/>
    </xf>
    <xf numFmtId="0" fontId="19" fillId="16" borderId="3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29"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27" xfId="0" applyFont="1" applyBorder="1" applyAlignment="1">
      <alignment horizontal="left" vertical="center"/>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2"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27" fillId="0" borderId="20"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0" fontId="27" fillId="0" borderId="20"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1" fontId="19" fillId="0" borderId="33" xfId="49" applyNumberFormat="1" applyFont="1" applyBorder="1" applyAlignment="1" applyProtection="1">
      <alignment horizontal="right" vertical="center"/>
      <protection/>
    </xf>
    <xf numFmtId="1" fontId="19" fillId="0" borderId="0" xfId="49"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21" fillId="0" borderId="2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19" fillId="0" borderId="19" xfId="0" applyFont="1" applyBorder="1" applyAlignment="1" applyProtection="1">
      <alignment horizontal="center" vertical="center"/>
      <protection/>
    </xf>
    <xf numFmtId="0" fontId="37" fillId="0" borderId="10" xfId="0" applyFont="1" applyBorder="1" applyAlignment="1" applyProtection="1">
      <alignment horizontal="center" vertical="center" wrapText="1"/>
      <protection/>
    </xf>
    <xf numFmtId="0" fontId="37" fillId="0" borderId="19" xfId="0" applyFont="1" applyBorder="1" applyAlignment="1" applyProtection="1">
      <alignment horizontal="center" vertical="center" wrapText="1"/>
      <protection/>
    </xf>
    <xf numFmtId="49" fontId="37" fillId="0" borderId="12" xfId="49" applyNumberFormat="1" applyFont="1" applyBorder="1" applyAlignment="1" applyProtection="1">
      <alignment horizontal="center" vertical="center" wrapText="1"/>
      <protection/>
    </xf>
    <xf numFmtId="49" fontId="37" fillId="0" borderId="23" xfId="49" applyNumberFormat="1" applyFont="1" applyBorder="1" applyAlignment="1" applyProtection="1">
      <alignment horizontal="center" vertical="center" wrapText="1"/>
      <protection/>
    </xf>
    <xf numFmtId="0" fontId="0" fillId="0" borderId="20" xfId="0" applyBorder="1" applyAlignment="1" applyProtection="1">
      <alignment horizontal="left" vertical="center"/>
      <protection/>
    </xf>
    <xf numFmtId="0" fontId="0" fillId="0" borderId="12"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14" fontId="21" fillId="0" borderId="21" xfId="0" applyNumberFormat="1" applyFont="1" applyBorder="1" applyAlignment="1" applyProtection="1">
      <alignment horizontal="center" vertical="center"/>
      <protection locked="0"/>
    </xf>
    <xf numFmtId="9" fontId="0" fillId="24" borderId="34" xfId="49" applyNumberFormat="1" applyFont="1" applyFill="1" applyBorder="1" applyAlignment="1" applyProtection="1">
      <alignment horizontal="center" vertical="center"/>
      <protection/>
    </xf>
    <xf numFmtId="9" fontId="0" fillId="24" borderId="0" xfId="49" applyNumberFormat="1" applyFont="1" applyFill="1" applyBorder="1" applyAlignment="1" applyProtection="1">
      <alignment horizontal="center" vertical="center"/>
      <protection/>
    </xf>
    <xf numFmtId="9" fontId="0" fillId="24" borderId="10" xfId="50" applyNumberFormat="1" applyFont="1" applyFill="1" applyBorder="1" applyAlignment="1" applyProtection="1">
      <alignment horizontal="center" vertical="center" wrapText="1"/>
      <protection/>
    </xf>
    <xf numFmtId="187" fontId="19" fillId="24" borderId="35" xfId="0" applyNumberFormat="1" applyFont="1" applyFill="1" applyBorder="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0"/>
  <sheetViews>
    <sheetView showGridLines="0" tabSelected="1" zoomScale="80" zoomScaleNormal="80" zoomScalePageLayoutView="0" workbookViewId="0" topLeftCell="K23">
      <selection activeCell="P29" sqref="P29"/>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5.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22"/>
      <c r="B1" s="122"/>
      <c r="C1" s="122"/>
      <c r="D1" s="123" t="s">
        <v>18</v>
      </c>
      <c r="E1" s="123"/>
      <c r="F1" s="123"/>
      <c r="G1" s="123"/>
      <c r="H1" s="123"/>
      <c r="I1" s="123"/>
      <c r="J1" s="123"/>
      <c r="K1" s="123"/>
      <c r="L1" s="123"/>
      <c r="M1" s="123"/>
      <c r="N1" s="123"/>
      <c r="O1" s="123"/>
      <c r="P1" s="123"/>
      <c r="Q1" s="123"/>
      <c r="R1" s="123"/>
      <c r="S1" s="119" t="s">
        <v>42</v>
      </c>
      <c r="T1" s="119"/>
      <c r="U1" s="119"/>
      <c r="V1" s="119"/>
    </row>
    <row r="2" spans="1:22" ht="27.75" customHeight="1">
      <c r="A2" s="122"/>
      <c r="B2" s="122"/>
      <c r="C2" s="122"/>
      <c r="D2" s="123"/>
      <c r="E2" s="123"/>
      <c r="F2" s="123"/>
      <c r="G2" s="123"/>
      <c r="H2" s="123"/>
      <c r="I2" s="123"/>
      <c r="J2" s="123"/>
      <c r="K2" s="123"/>
      <c r="L2" s="123"/>
      <c r="M2" s="123"/>
      <c r="N2" s="123"/>
      <c r="O2" s="123"/>
      <c r="P2" s="123"/>
      <c r="Q2" s="123"/>
      <c r="R2" s="123"/>
      <c r="S2" s="120" t="s">
        <v>19</v>
      </c>
      <c r="T2" s="120"/>
      <c r="U2" s="120"/>
      <c r="V2" s="120"/>
    </row>
    <row r="3" spans="1:22" ht="19.5" customHeight="1">
      <c r="A3" s="122"/>
      <c r="B3" s="122"/>
      <c r="C3" s="122"/>
      <c r="D3" s="123" t="s">
        <v>20</v>
      </c>
      <c r="E3" s="123"/>
      <c r="F3" s="123"/>
      <c r="G3" s="123"/>
      <c r="H3" s="123"/>
      <c r="I3" s="123"/>
      <c r="J3" s="123"/>
      <c r="K3" s="123"/>
      <c r="L3" s="123"/>
      <c r="M3" s="123"/>
      <c r="N3" s="123"/>
      <c r="O3" s="123"/>
      <c r="P3" s="123"/>
      <c r="Q3" s="123"/>
      <c r="R3" s="123"/>
      <c r="S3" s="126" t="s">
        <v>21</v>
      </c>
      <c r="T3" s="127"/>
      <c r="U3" s="128"/>
      <c r="V3" s="33" t="s">
        <v>22</v>
      </c>
    </row>
    <row r="4" spans="1:22" ht="19.5" customHeight="1">
      <c r="A4" s="122"/>
      <c r="B4" s="122"/>
      <c r="C4" s="122"/>
      <c r="D4" s="123"/>
      <c r="E4" s="123"/>
      <c r="F4" s="123"/>
      <c r="G4" s="123"/>
      <c r="H4" s="123"/>
      <c r="I4" s="123"/>
      <c r="J4" s="123"/>
      <c r="K4" s="123"/>
      <c r="L4" s="123"/>
      <c r="M4" s="123"/>
      <c r="N4" s="123"/>
      <c r="O4" s="123"/>
      <c r="P4" s="123"/>
      <c r="Q4" s="123"/>
      <c r="R4" s="123"/>
      <c r="S4" s="126" t="s">
        <v>50</v>
      </c>
      <c r="T4" s="127"/>
      <c r="U4" s="128"/>
      <c r="V4" s="34">
        <v>43899</v>
      </c>
    </row>
    <row r="5" spans="1:22" ht="31.5" customHeight="1">
      <c r="A5" s="121" t="s">
        <v>49</v>
      </c>
      <c r="B5" s="121"/>
      <c r="C5" s="121"/>
      <c r="D5" s="121"/>
      <c r="E5" s="121"/>
      <c r="F5" s="121"/>
      <c r="G5" s="121"/>
      <c r="H5" s="121"/>
      <c r="I5" s="121"/>
      <c r="J5" s="121"/>
      <c r="K5" s="121"/>
      <c r="L5" s="121"/>
      <c r="M5" s="121"/>
      <c r="N5" s="121"/>
      <c r="O5" s="121"/>
      <c r="P5" s="121"/>
      <c r="Q5" s="121"/>
      <c r="R5" s="121"/>
      <c r="S5" s="121"/>
      <c r="T5" s="121"/>
      <c r="U5" s="121"/>
      <c r="V5" s="121"/>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5"/>
      <c r="B10" s="18"/>
      <c r="C10" s="18"/>
      <c r="D10" s="18"/>
      <c r="E10" s="18"/>
      <c r="F10" s="18"/>
      <c r="G10" s="17"/>
      <c r="H10" s="18"/>
      <c r="I10" s="18"/>
      <c r="J10" s="18"/>
      <c r="K10" s="18"/>
      <c r="L10" s="18"/>
      <c r="M10" s="5"/>
      <c r="N10" s="5"/>
      <c r="O10" s="5"/>
      <c r="P10" s="5"/>
      <c r="Q10" s="5"/>
      <c r="R10" s="4"/>
      <c r="S10" s="4"/>
      <c r="T10" s="4"/>
      <c r="U10" s="4"/>
    </row>
    <row r="11" spans="1:22" ht="36" customHeight="1" thickBot="1">
      <c r="A11" s="124" t="s">
        <v>8</v>
      </c>
      <c r="B11" s="125"/>
      <c r="C11" s="125"/>
      <c r="D11" s="95" t="s">
        <v>63</v>
      </c>
      <c r="E11" s="95"/>
      <c r="F11" s="95"/>
      <c r="G11" s="95"/>
      <c r="H11" s="39" t="s">
        <v>5</v>
      </c>
      <c r="I11" s="40" t="s">
        <v>6</v>
      </c>
      <c r="J11" s="30"/>
      <c r="K11" s="84" t="s">
        <v>23</v>
      </c>
      <c r="L11" s="85"/>
      <c r="M11" s="129" t="s">
        <v>43</v>
      </c>
      <c r="N11" s="129"/>
      <c r="O11" s="129"/>
      <c r="P11" s="129"/>
      <c r="Q11" s="90" t="s">
        <v>52</v>
      </c>
      <c r="R11" s="90"/>
      <c r="S11" s="32"/>
      <c r="T11" s="32"/>
      <c r="U11" s="32"/>
      <c r="V11" s="32"/>
    </row>
    <row r="12" spans="1:22" ht="27.75" customHeight="1">
      <c r="A12" s="110" t="s">
        <v>28</v>
      </c>
      <c r="B12" s="111"/>
      <c r="C12" s="111"/>
      <c r="D12" s="113" t="s">
        <v>64</v>
      </c>
      <c r="E12" s="114"/>
      <c r="F12" s="114"/>
      <c r="G12" s="115"/>
      <c r="H12" s="37" t="s">
        <v>7</v>
      </c>
      <c r="I12" s="38">
        <v>220000000</v>
      </c>
      <c r="J12" s="19"/>
      <c r="K12" s="86"/>
      <c r="L12" s="87"/>
      <c r="M12" s="13" t="s">
        <v>1</v>
      </c>
      <c r="N12" s="13" t="s">
        <v>2</v>
      </c>
      <c r="O12" s="13" t="s">
        <v>3</v>
      </c>
      <c r="P12" s="13" t="s">
        <v>4</v>
      </c>
      <c r="Q12" s="90"/>
      <c r="R12" s="90"/>
      <c r="S12" s="6"/>
      <c r="T12" s="6"/>
      <c r="U12" s="6"/>
      <c r="V12" s="6"/>
    </row>
    <row r="13" spans="1:22" ht="15.75" customHeight="1">
      <c r="A13" s="97"/>
      <c r="B13" s="98"/>
      <c r="C13" s="98"/>
      <c r="D13" s="116"/>
      <c r="E13" s="117"/>
      <c r="F13" s="117"/>
      <c r="G13" s="118"/>
      <c r="H13" s="20" t="s">
        <v>9</v>
      </c>
      <c r="I13" s="36" t="s">
        <v>10</v>
      </c>
      <c r="J13" s="19"/>
      <c r="K13" s="88"/>
      <c r="L13" s="89"/>
      <c r="M13" s="15" t="s">
        <v>51</v>
      </c>
      <c r="N13" s="15"/>
      <c r="O13" s="15"/>
      <c r="P13" s="16"/>
      <c r="Q13" s="90"/>
      <c r="R13" s="90"/>
      <c r="S13" s="6"/>
      <c r="T13" s="6"/>
      <c r="U13" s="6"/>
      <c r="V13" s="6"/>
    </row>
    <row r="14" spans="1:22" ht="0.75" customHeight="1">
      <c r="A14" s="97"/>
      <c r="B14" s="98"/>
      <c r="C14" s="98"/>
      <c r="D14" s="112" t="s">
        <v>60</v>
      </c>
      <c r="E14" s="112"/>
      <c r="F14" s="112"/>
      <c r="G14" s="112"/>
      <c r="H14" s="20" t="s">
        <v>11</v>
      </c>
      <c r="I14" s="36" t="s">
        <v>10</v>
      </c>
      <c r="J14" s="22"/>
      <c r="K14" s="21"/>
      <c r="L14" s="23"/>
      <c r="M14" s="91"/>
      <c r="N14" s="91"/>
      <c r="O14" s="91"/>
      <c r="P14" s="91"/>
      <c r="Q14" s="91"/>
      <c r="R14" s="91"/>
      <c r="S14" s="91"/>
      <c r="T14" s="91"/>
      <c r="U14" s="91"/>
      <c r="V14" s="91"/>
    </row>
    <row r="15" spans="1:22" ht="23.25" customHeight="1">
      <c r="A15" s="97" t="s">
        <v>47</v>
      </c>
      <c r="B15" s="98"/>
      <c r="C15" s="98"/>
      <c r="D15" s="92" t="s">
        <v>65</v>
      </c>
      <c r="E15" s="93"/>
      <c r="F15" s="93"/>
      <c r="G15" s="94"/>
      <c r="H15" s="20" t="s">
        <v>12</v>
      </c>
      <c r="I15" s="36"/>
      <c r="J15" s="22"/>
      <c r="K15" s="21"/>
      <c r="L15" s="23"/>
      <c r="M15" s="6"/>
      <c r="N15" s="6"/>
      <c r="O15" s="6"/>
      <c r="P15" s="6"/>
      <c r="Q15" s="6"/>
      <c r="R15" s="6"/>
      <c r="S15" s="6"/>
      <c r="T15" s="6"/>
      <c r="U15" s="6"/>
      <c r="V15" s="6"/>
    </row>
    <row r="16" spans="1:22" ht="15.75" customHeight="1">
      <c r="A16" s="97" t="s">
        <v>0</v>
      </c>
      <c r="B16" s="98"/>
      <c r="C16" s="98"/>
      <c r="D16" s="101" t="s">
        <v>66</v>
      </c>
      <c r="E16" s="102"/>
      <c r="F16" s="102"/>
      <c r="G16" s="103"/>
      <c r="H16" s="20" t="s">
        <v>13</v>
      </c>
      <c r="I16" s="36" t="s">
        <v>10</v>
      </c>
      <c r="J16" s="22"/>
      <c r="K16" s="21"/>
      <c r="L16" s="23"/>
      <c r="M16" s="6"/>
      <c r="N16" s="6"/>
      <c r="O16" s="6"/>
      <c r="P16" s="6"/>
      <c r="Q16" s="6"/>
      <c r="R16" s="6"/>
      <c r="S16" s="6"/>
      <c r="T16" s="6"/>
      <c r="U16" s="6"/>
      <c r="V16" s="6"/>
    </row>
    <row r="17" spans="1:22" ht="15.75" customHeight="1">
      <c r="A17" s="97"/>
      <c r="B17" s="98"/>
      <c r="C17" s="98"/>
      <c r="D17" s="104"/>
      <c r="E17" s="105"/>
      <c r="F17" s="105"/>
      <c r="G17" s="106"/>
      <c r="H17" s="20" t="s">
        <v>30</v>
      </c>
      <c r="I17" s="36" t="s">
        <v>10</v>
      </c>
      <c r="J17" s="22"/>
      <c r="K17" s="21"/>
      <c r="L17" s="23"/>
      <c r="M17" s="6"/>
      <c r="N17" s="6"/>
      <c r="O17" s="6"/>
      <c r="P17" s="6"/>
      <c r="Q17" s="6"/>
      <c r="R17" s="6"/>
      <c r="S17" s="6"/>
      <c r="T17" s="6"/>
      <c r="U17" s="6"/>
      <c r="V17" s="6"/>
    </row>
    <row r="18" spans="1:22" ht="15.75" customHeight="1">
      <c r="A18" s="97"/>
      <c r="B18" s="98"/>
      <c r="C18" s="98"/>
      <c r="D18" s="107"/>
      <c r="E18" s="108"/>
      <c r="F18" s="108"/>
      <c r="G18" s="109"/>
      <c r="H18" s="20" t="s">
        <v>31</v>
      </c>
      <c r="I18" s="36" t="s">
        <v>10</v>
      </c>
      <c r="J18" s="22"/>
      <c r="K18" s="21"/>
      <c r="L18" s="23"/>
      <c r="M18" s="6"/>
      <c r="N18" s="6"/>
      <c r="O18" s="6"/>
      <c r="P18" s="6"/>
      <c r="Q18" s="6"/>
      <c r="R18" s="6"/>
      <c r="S18" s="6"/>
      <c r="T18" s="6"/>
      <c r="U18" s="6"/>
      <c r="V18" s="6"/>
    </row>
    <row r="19" spans="1:22" ht="15.75" customHeight="1">
      <c r="A19" s="98" t="s">
        <v>29</v>
      </c>
      <c r="B19" s="98"/>
      <c r="C19" s="98"/>
      <c r="D19" s="99">
        <v>32010900020102</v>
      </c>
      <c r="E19" s="99"/>
      <c r="F19" s="99"/>
      <c r="G19" s="99"/>
      <c r="H19" s="20" t="s">
        <v>32</v>
      </c>
      <c r="I19" s="44" t="s">
        <v>10</v>
      </c>
      <c r="J19" s="22"/>
      <c r="K19" s="21"/>
      <c r="L19" s="23"/>
      <c r="M19" s="6"/>
      <c r="N19" s="6"/>
      <c r="O19" s="6"/>
      <c r="P19" s="6"/>
      <c r="Q19" s="6"/>
      <c r="R19" s="6"/>
      <c r="S19" s="6"/>
      <c r="T19" s="6"/>
      <c r="U19" s="6"/>
      <c r="V19" s="6"/>
    </row>
    <row r="20" spans="1:22" ht="15.75" customHeight="1">
      <c r="A20" s="98"/>
      <c r="B20" s="98"/>
      <c r="C20" s="98"/>
      <c r="D20" s="99"/>
      <c r="E20" s="99"/>
      <c r="F20" s="99"/>
      <c r="G20" s="99"/>
      <c r="H20" s="20" t="s">
        <v>33</v>
      </c>
      <c r="I20" s="44" t="s">
        <v>10</v>
      </c>
      <c r="J20" s="22"/>
      <c r="K20" s="21"/>
      <c r="L20" s="23"/>
      <c r="M20" s="6"/>
      <c r="N20" s="6"/>
      <c r="O20" s="6"/>
      <c r="P20" s="6"/>
      <c r="Q20" s="6"/>
      <c r="R20" s="6"/>
      <c r="S20" s="6"/>
      <c r="T20" s="6"/>
      <c r="U20" s="6"/>
      <c r="V20" s="6"/>
    </row>
    <row r="21" spans="1:22" ht="15.75" customHeight="1">
      <c r="A21" s="98"/>
      <c r="B21" s="98"/>
      <c r="C21" s="98"/>
      <c r="D21" s="99"/>
      <c r="E21" s="99"/>
      <c r="F21" s="99"/>
      <c r="G21" s="99"/>
      <c r="H21" s="20" t="s">
        <v>34</v>
      </c>
      <c r="I21" s="45">
        <f>SUM(I12:I20)</f>
        <v>220000000</v>
      </c>
      <c r="J21" s="22"/>
      <c r="K21" s="21"/>
      <c r="L21" s="23"/>
      <c r="M21" s="6"/>
      <c r="N21" s="6"/>
      <c r="O21" s="6"/>
      <c r="P21" s="6"/>
      <c r="Q21" s="6"/>
      <c r="R21" s="6"/>
      <c r="S21" s="6"/>
      <c r="T21" s="6"/>
      <c r="U21" s="6"/>
      <c r="V21" s="6"/>
    </row>
    <row r="22" spans="1:23" ht="30.75" customHeight="1">
      <c r="A22" s="129">
        <v>0</v>
      </c>
      <c r="B22" s="76" t="s">
        <v>40</v>
      </c>
      <c r="C22" s="76"/>
      <c r="D22" s="76"/>
      <c r="E22" s="76"/>
      <c r="F22" s="76"/>
      <c r="G22" s="140" t="s">
        <v>41</v>
      </c>
      <c r="H22" s="129" t="s">
        <v>53</v>
      </c>
      <c r="I22" s="129"/>
      <c r="J22" s="142" t="s">
        <v>54</v>
      </c>
      <c r="K22" s="76" t="s">
        <v>39</v>
      </c>
      <c r="L22" s="76"/>
      <c r="M22" s="100" t="s">
        <v>55</v>
      </c>
      <c r="N22" s="100"/>
      <c r="O22" s="100" t="s">
        <v>56</v>
      </c>
      <c r="P22" s="100"/>
      <c r="Q22" s="76" t="s">
        <v>25</v>
      </c>
      <c r="R22" s="78" t="s">
        <v>26</v>
      </c>
      <c r="S22" s="80" t="s">
        <v>27</v>
      </c>
      <c r="T22" s="78" t="s">
        <v>45</v>
      </c>
      <c r="U22" s="80" t="s">
        <v>46</v>
      </c>
      <c r="V22" s="75" t="s">
        <v>37</v>
      </c>
      <c r="W22" s="82" t="s">
        <v>48</v>
      </c>
    </row>
    <row r="23" spans="1:23" ht="12.75" customHeight="1">
      <c r="A23" s="129"/>
      <c r="B23" s="76"/>
      <c r="C23" s="76"/>
      <c r="D23" s="76"/>
      <c r="E23" s="76"/>
      <c r="F23" s="76"/>
      <c r="G23" s="140"/>
      <c r="H23" s="129"/>
      <c r="I23" s="129"/>
      <c r="J23" s="142"/>
      <c r="K23" s="76"/>
      <c r="L23" s="76"/>
      <c r="M23" s="96" t="s">
        <v>24</v>
      </c>
      <c r="N23" s="75" t="s">
        <v>17</v>
      </c>
      <c r="O23" s="96" t="s">
        <v>24</v>
      </c>
      <c r="P23" s="75" t="s">
        <v>17</v>
      </c>
      <c r="Q23" s="76"/>
      <c r="R23" s="78"/>
      <c r="S23" s="80"/>
      <c r="T23" s="78"/>
      <c r="U23" s="80"/>
      <c r="V23" s="75"/>
      <c r="W23" s="83"/>
    </row>
    <row r="24" spans="1:23" ht="30.75" customHeight="1">
      <c r="A24" s="139"/>
      <c r="B24" s="77"/>
      <c r="C24" s="77"/>
      <c r="D24" s="77"/>
      <c r="E24" s="77"/>
      <c r="F24" s="77"/>
      <c r="G24" s="141"/>
      <c r="H24" s="139"/>
      <c r="I24" s="139"/>
      <c r="J24" s="143"/>
      <c r="K24" s="77"/>
      <c r="L24" s="77"/>
      <c r="M24" s="96"/>
      <c r="N24" s="75"/>
      <c r="O24" s="96"/>
      <c r="P24" s="75"/>
      <c r="Q24" s="76"/>
      <c r="R24" s="79"/>
      <c r="S24" s="81"/>
      <c r="T24" s="78"/>
      <c r="U24" s="80"/>
      <c r="V24" s="75"/>
      <c r="W24" s="83"/>
    </row>
    <row r="25" spans="1:23" ht="144.75" customHeight="1">
      <c r="A25" s="46">
        <v>1</v>
      </c>
      <c r="B25" s="74" t="s">
        <v>67</v>
      </c>
      <c r="C25" s="74"/>
      <c r="D25" s="74"/>
      <c r="E25" s="74"/>
      <c r="F25" s="74"/>
      <c r="G25" s="53" t="s">
        <v>72</v>
      </c>
      <c r="H25" s="70">
        <v>21</v>
      </c>
      <c r="I25" s="71"/>
      <c r="J25" s="56">
        <v>1</v>
      </c>
      <c r="K25" s="65" t="s">
        <v>75</v>
      </c>
      <c r="L25" s="66"/>
      <c r="M25" s="46">
        <v>11</v>
      </c>
      <c r="N25" s="48">
        <f>M25/H25</f>
        <v>0.5238095238095238</v>
      </c>
      <c r="O25" s="63">
        <f>N25/J25</f>
        <v>0.5238095238095238</v>
      </c>
      <c r="P25" s="51">
        <v>0.5238095238095238</v>
      </c>
      <c r="Q25" s="58">
        <v>56976106</v>
      </c>
      <c r="R25" s="47"/>
      <c r="S25" s="59">
        <f aca="true" t="shared" si="0" ref="S25:S30">R25/Q25</f>
        <v>0</v>
      </c>
      <c r="T25" s="42"/>
      <c r="U25" s="60">
        <f>T25/Q25</f>
        <v>0</v>
      </c>
      <c r="V25" s="62" t="s">
        <v>83</v>
      </c>
      <c r="W25" s="61" t="s">
        <v>80</v>
      </c>
    </row>
    <row r="26" spans="1:23" ht="58.5" customHeight="1">
      <c r="A26" s="46">
        <v>2</v>
      </c>
      <c r="B26" s="67" t="s">
        <v>68</v>
      </c>
      <c r="C26" s="68"/>
      <c r="D26" s="68"/>
      <c r="E26" s="68"/>
      <c r="F26" s="69"/>
      <c r="G26" s="53" t="s">
        <v>68</v>
      </c>
      <c r="H26" s="70">
        <v>9</v>
      </c>
      <c r="I26" s="71"/>
      <c r="J26" s="50">
        <v>9</v>
      </c>
      <c r="K26" s="65" t="s">
        <v>76</v>
      </c>
      <c r="L26" s="66" t="s">
        <v>76</v>
      </c>
      <c r="M26" s="46">
        <v>0.1</v>
      </c>
      <c r="N26" s="57">
        <f>M26</f>
        <v>0.1</v>
      </c>
      <c r="O26" s="64">
        <f>N26/J26</f>
        <v>0.011111111111111112</v>
      </c>
      <c r="P26" s="51">
        <v>0.00123456790123457</v>
      </c>
      <c r="Q26" s="52">
        <v>148023894</v>
      </c>
      <c r="R26" s="58">
        <v>20133112</v>
      </c>
      <c r="S26" s="59">
        <f t="shared" si="0"/>
        <v>0.1360125818606015</v>
      </c>
      <c r="T26" s="42">
        <v>0</v>
      </c>
      <c r="U26" s="60">
        <f>T26/Q26</f>
        <v>0</v>
      </c>
      <c r="V26" s="62" t="s">
        <v>81</v>
      </c>
      <c r="W26" s="61" t="s">
        <v>82</v>
      </c>
    </row>
    <row r="27" spans="1:23" ht="39" customHeight="1">
      <c r="A27" s="46">
        <v>3</v>
      </c>
      <c r="B27" s="67" t="s">
        <v>69</v>
      </c>
      <c r="C27" s="68"/>
      <c r="D27" s="68"/>
      <c r="E27" s="68"/>
      <c r="F27" s="69"/>
      <c r="G27" s="53" t="s">
        <v>69</v>
      </c>
      <c r="H27" s="70">
        <v>1</v>
      </c>
      <c r="I27" s="71"/>
      <c r="J27" s="50">
        <v>1</v>
      </c>
      <c r="K27" s="65" t="s">
        <v>77</v>
      </c>
      <c r="L27" s="66" t="s">
        <v>77</v>
      </c>
      <c r="M27" s="46"/>
      <c r="N27" s="48">
        <f>M27/H27</f>
        <v>0</v>
      </c>
      <c r="O27" s="63">
        <f>N27/J27</f>
        <v>0</v>
      </c>
      <c r="P27" s="51">
        <v>0</v>
      </c>
      <c r="Q27" s="52"/>
      <c r="R27" s="47"/>
      <c r="S27" s="59" t="e">
        <f t="shared" si="0"/>
        <v>#DIV/0!</v>
      </c>
      <c r="T27" s="42"/>
      <c r="U27" s="60" t="e">
        <f>T27/Q27</f>
        <v>#DIV/0!</v>
      </c>
      <c r="V27" s="62" t="s">
        <v>84</v>
      </c>
      <c r="W27" s="41" t="s">
        <v>85</v>
      </c>
    </row>
    <row r="28" spans="1:23" ht="42" customHeight="1">
      <c r="A28" s="46">
        <v>4</v>
      </c>
      <c r="B28" s="74" t="s">
        <v>70</v>
      </c>
      <c r="C28" s="74"/>
      <c r="D28" s="74"/>
      <c r="E28" s="74"/>
      <c r="F28" s="74"/>
      <c r="G28" s="53" t="s">
        <v>73</v>
      </c>
      <c r="H28" s="72">
        <v>1</v>
      </c>
      <c r="I28" s="73"/>
      <c r="J28" s="50">
        <v>1</v>
      </c>
      <c r="K28" s="65" t="s">
        <v>78</v>
      </c>
      <c r="L28" s="66" t="s">
        <v>78</v>
      </c>
      <c r="M28" s="57"/>
      <c r="N28" s="48">
        <f>M28/H28</f>
        <v>0</v>
      </c>
      <c r="O28" s="63">
        <f>N28/J28</f>
        <v>0</v>
      </c>
      <c r="P28" s="51">
        <v>0</v>
      </c>
      <c r="Q28" s="52">
        <v>15000000</v>
      </c>
      <c r="R28" s="47"/>
      <c r="S28" s="59">
        <f t="shared" si="0"/>
        <v>0</v>
      </c>
      <c r="T28" s="42"/>
      <c r="U28" s="60">
        <f>T28/Q28</f>
        <v>0</v>
      </c>
      <c r="V28" s="62" t="s">
        <v>84</v>
      </c>
      <c r="W28" s="41" t="s">
        <v>85</v>
      </c>
    </row>
    <row r="29" spans="1:23" ht="54" customHeight="1">
      <c r="A29" s="46">
        <v>5</v>
      </c>
      <c r="B29" s="74" t="s">
        <v>71</v>
      </c>
      <c r="C29" s="74"/>
      <c r="D29" s="74"/>
      <c r="E29" s="74"/>
      <c r="F29" s="74"/>
      <c r="G29" s="53" t="s">
        <v>74</v>
      </c>
      <c r="H29" s="72">
        <v>1</v>
      </c>
      <c r="I29" s="73"/>
      <c r="J29" s="50">
        <v>1</v>
      </c>
      <c r="K29" s="65" t="s">
        <v>79</v>
      </c>
      <c r="L29" s="66" t="s">
        <v>79</v>
      </c>
      <c r="M29" s="54"/>
      <c r="N29" s="48">
        <f>M29/H29</f>
        <v>0</v>
      </c>
      <c r="O29" s="63">
        <f>N29/J29</f>
        <v>0</v>
      </c>
      <c r="P29" s="51">
        <v>0</v>
      </c>
      <c r="Q29" s="52"/>
      <c r="R29" s="47"/>
      <c r="S29" s="59" t="e">
        <f t="shared" si="0"/>
        <v>#DIV/0!</v>
      </c>
      <c r="T29" s="42"/>
      <c r="U29" s="60" t="e">
        <f>T29/Q29</f>
        <v>#DIV/0!</v>
      </c>
      <c r="V29" s="62" t="s">
        <v>84</v>
      </c>
      <c r="W29" s="41" t="s">
        <v>85</v>
      </c>
    </row>
    <row r="30" spans="1:21" s="25" customFormat="1" ht="24.75" customHeight="1" thickBot="1">
      <c r="A30" s="135"/>
      <c r="B30" s="135"/>
      <c r="C30" s="135"/>
      <c r="D30" s="135"/>
      <c r="E30" s="135"/>
      <c r="F30" s="135"/>
      <c r="G30" s="135"/>
      <c r="H30" s="135"/>
      <c r="I30" s="135"/>
      <c r="J30" s="135"/>
      <c r="K30" s="135"/>
      <c r="L30" s="135"/>
      <c r="M30" s="135"/>
      <c r="N30" s="43"/>
      <c r="O30" s="49"/>
      <c r="P30" s="24"/>
      <c r="Q30" s="52">
        <f>SUM(Q25:Q29)</f>
        <v>220000000</v>
      </c>
      <c r="R30" s="55">
        <f>SUM(R25:R29)</f>
        <v>20133112</v>
      </c>
      <c r="S30" s="151">
        <f t="shared" si="0"/>
        <v>0.09151414545454545</v>
      </c>
      <c r="T30" s="152">
        <f>SUM(T25:T29)</f>
        <v>0</v>
      </c>
      <c r="U30" s="151">
        <f>T30/R30</f>
        <v>0</v>
      </c>
    </row>
    <row r="31" spans="2:19" s="25" customFormat="1" ht="30.75" customHeight="1" thickBot="1">
      <c r="B31" s="144" t="s">
        <v>36</v>
      </c>
      <c r="C31" s="145"/>
      <c r="D31" s="26">
        <v>0</v>
      </c>
      <c r="F31" s="27" t="s">
        <v>35</v>
      </c>
      <c r="G31" s="146">
        <v>43799</v>
      </c>
      <c r="H31" s="147"/>
      <c r="M31" s="31"/>
      <c r="N31" s="149">
        <f>AVERAGE(N25:N29)</f>
        <v>0.12476190476190477</v>
      </c>
      <c r="O31" s="150"/>
      <c r="P31" s="149">
        <f>AVERAGE(P25:P29)</f>
        <v>0.10500881834215167</v>
      </c>
      <c r="Q31" s="133"/>
      <c r="R31" s="134"/>
      <c r="S31" s="28"/>
    </row>
    <row r="32" spans="18:19" ht="12.75">
      <c r="R32" s="9"/>
      <c r="S32" s="9"/>
    </row>
    <row r="33" spans="18:19" ht="12.75">
      <c r="R33" s="9"/>
      <c r="S33" s="9"/>
    </row>
    <row r="34" spans="1:22" s="11" customFormat="1" ht="21.75" customHeight="1">
      <c r="A34" s="1"/>
      <c r="B34" s="10"/>
      <c r="C34" s="130" t="s">
        <v>38</v>
      </c>
      <c r="D34" s="130"/>
      <c r="E34" s="130"/>
      <c r="F34" s="130"/>
      <c r="G34" s="130"/>
      <c r="H34" s="130"/>
      <c r="I34" s="130"/>
      <c r="J34" s="130"/>
      <c r="K34" s="130"/>
      <c r="L34" s="130"/>
      <c r="M34" s="136" t="s">
        <v>44</v>
      </c>
      <c r="N34" s="136"/>
      <c r="O34" s="136"/>
      <c r="P34" s="136"/>
      <c r="Q34" s="136"/>
      <c r="R34" s="136"/>
      <c r="S34" s="136"/>
      <c r="T34" s="136"/>
      <c r="U34" s="136"/>
      <c r="V34" s="137"/>
    </row>
    <row r="35" spans="1:22" s="11" customFormat="1" ht="29.25" customHeight="1">
      <c r="A35" s="131" t="s">
        <v>14</v>
      </c>
      <c r="B35" s="132"/>
      <c r="C35" s="130" t="s">
        <v>61</v>
      </c>
      <c r="D35" s="130"/>
      <c r="E35" s="130"/>
      <c r="F35" s="130"/>
      <c r="G35" s="130"/>
      <c r="H35" s="130"/>
      <c r="I35" s="130"/>
      <c r="J35" s="130"/>
      <c r="K35" s="130"/>
      <c r="L35" s="130"/>
      <c r="M35" s="136" t="s">
        <v>58</v>
      </c>
      <c r="N35" s="136"/>
      <c r="O35" s="136"/>
      <c r="P35" s="136"/>
      <c r="Q35" s="136"/>
      <c r="R35" s="136"/>
      <c r="S35" s="136"/>
      <c r="T35" s="136"/>
      <c r="U35" s="136"/>
      <c r="V35" s="137"/>
    </row>
    <row r="36" spans="1:22" ht="29.25" customHeight="1">
      <c r="A36" s="131" t="s">
        <v>15</v>
      </c>
      <c r="B36" s="132"/>
      <c r="C36" s="130" t="s">
        <v>62</v>
      </c>
      <c r="D36" s="130"/>
      <c r="E36" s="130"/>
      <c r="F36" s="130"/>
      <c r="G36" s="130"/>
      <c r="H36" s="130"/>
      <c r="I36" s="130"/>
      <c r="J36" s="130"/>
      <c r="K36" s="130"/>
      <c r="L36" s="130"/>
      <c r="M36" s="136" t="s">
        <v>59</v>
      </c>
      <c r="N36" s="136"/>
      <c r="O36" s="136"/>
      <c r="P36" s="136"/>
      <c r="Q36" s="136"/>
      <c r="R36" s="136"/>
      <c r="S36" s="136"/>
      <c r="T36" s="136"/>
      <c r="U36" s="136"/>
      <c r="V36" s="137"/>
    </row>
    <row r="37" spans="1:22" ht="29.25" customHeight="1">
      <c r="A37" s="131" t="s">
        <v>16</v>
      </c>
      <c r="B37" s="132"/>
      <c r="C37" s="138" t="s">
        <v>57</v>
      </c>
      <c r="D37" s="130"/>
      <c r="E37" s="130"/>
      <c r="F37" s="130"/>
      <c r="G37" s="130"/>
      <c r="H37" s="130"/>
      <c r="I37" s="130"/>
      <c r="J37" s="130"/>
      <c r="K37" s="130"/>
      <c r="L37" s="130"/>
      <c r="M37" s="148" t="str">
        <f>C37</f>
        <v>04/13/2020</v>
      </c>
      <c r="N37" s="136"/>
      <c r="O37" s="136"/>
      <c r="P37" s="136"/>
      <c r="Q37" s="136"/>
      <c r="R37" s="136"/>
      <c r="S37" s="136"/>
      <c r="T37" s="136"/>
      <c r="U37" s="136"/>
      <c r="V37" s="137"/>
    </row>
    <row r="50" ht="12.75">
      <c r="K50" s="29"/>
    </row>
  </sheetData>
  <sheetProtection/>
  <mergeCells count="72">
    <mergeCell ref="M37:V37"/>
    <mergeCell ref="O23:O24"/>
    <mergeCell ref="P23:P24"/>
    <mergeCell ref="M22:N22"/>
    <mergeCell ref="M36:V36"/>
    <mergeCell ref="N23:N24"/>
    <mergeCell ref="C37:L37"/>
    <mergeCell ref="A22:A24"/>
    <mergeCell ref="B22:F24"/>
    <mergeCell ref="G22:G24"/>
    <mergeCell ref="H22:I24"/>
    <mergeCell ref="J22:J24"/>
    <mergeCell ref="A37:B37"/>
    <mergeCell ref="A36:B36"/>
    <mergeCell ref="B31:C31"/>
    <mergeCell ref="G31:H31"/>
    <mergeCell ref="C36:L36"/>
    <mergeCell ref="A19:C21"/>
    <mergeCell ref="A35:B35"/>
    <mergeCell ref="C34:L34"/>
    <mergeCell ref="Q22:Q24"/>
    <mergeCell ref="Q31:R31"/>
    <mergeCell ref="A30:M30"/>
    <mergeCell ref="M35:V35"/>
    <mergeCell ref="C35:L35"/>
    <mergeCell ref="M34:V34"/>
    <mergeCell ref="S1:V1"/>
    <mergeCell ref="S2:V2"/>
    <mergeCell ref="A5:V5"/>
    <mergeCell ref="A1:C4"/>
    <mergeCell ref="D1:R2"/>
    <mergeCell ref="A11:C11"/>
    <mergeCell ref="S3:U3"/>
    <mergeCell ref="S4:U4"/>
    <mergeCell ref="D3:R4"/>
    <mergeCell ref="M11:P11"/>
    <mergeCell ref="A15:C15"/>
    <mergeCell ref="A16:C18"/>
    <mergeCell ref="D19:G21"/>
    <mergeCell ref="O22:P22"/>
    <mergeCell ref="D16:G18"/>
    <mergeCell ref="A12:C14"/>
    <mergeCell ref="D14:G14"/>
    <mergeCell ref="D12:G13"/>
    <mergeCell ref="W22:W24"/>
    <mergeCell ref="U22:U24"/>
    <mergeCell ref="K11:L13"/>
    <mergeCell ref="Q11:R13"/>
    <mergeCell ref="M14:V14"/>
    <mergeCell ref="D15:G15"/>
    <mergeCell ref="D11:G11"/>
    <mergeCell ref="M23:M24"/>
    <mergeCell ref="H28:I28"/>
    <mergeCell ref="H29:I29"/>
    <mergeCell ref="B25:F25"/>
    <mergeCell ref="B28:F28"/>
    <mergeCell ref="B29:F29"/>
    <mergeCell ref="V22:V24"/>
    <mergeCell ref="K22:L24"/>
    <mergeCell ref="R22:R24"/>
    <mergeCell ref="S22:S24"/>
    <mergeCell ref="T22:T24"/>
    <mergeCell ref="K25:L25"/>
    <mergeCell ref="K28:L28"/>
    <mergeCell ref="K29:L29"/>
    <mergeCell ref="B26:F26"/>
    <mergeCell ref="B27:F27"/>
    <mergeCell ref="H26:I26"/>
    <mergeCell ref="H27:I27"/>
    <mergeCell ref="K26:L26"/>
    <mergeCell ref="K27:L27"/>
    <mergeCell ref="H25:I25"/>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TATIANA</cp:lastModifiedBy>
  <cp:lastPrinted>2017-09-19T13:50:20Z</cp:lastPrinted>
  <dcterms:created xsi:type="dcterms:W3CDTF">2009-04-01T16:45:05Z</dcterms:created>
  <dcterms:modified xsi:type="dcterms:W3CDTF">2020-05-08T03:05:34Z</dcterms:modified>
  <cp:category/>
  <cp:version/>
  <cp:contentType/>
  <cp:contentStatus/>
</cp:coreProperties>
</file>