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POA H.A." sheetId="1" r:id="rId1"/>
    <sheet name="POA H.B." sheetId="2" r:id="rId2"/>
    <sheet name="POA H.C. " sheetId="3" r:id="rId3"/>
    <sheet name="POA H.D." sheetId="4" r:id="rId4"/>
  </sheets>
  <definedNames>
    <definedName name="_xlnm.Print_Area" localSheetId="0">'POA H.A.'!$A$1:$O$30</definedName>
    <definedName name="_xlnm.Print_Titles" localSheetId="1">'POA H.B.'!$1:$8</definedName>
  </definedNames>
  <calcPr fullCalcOnLoad="1"/>
</workbook>
</file>

<file path=xl/comments1.xml><?xml version="1.0" encoding="utf-8"?>
<comments xmlns="http://schemas.openxmlformats.org/spreadsheetml/2006/main">
  <authors>
    <author>grodriguez</author>
    <author>Celia Vel?squez</author>
    <author>Monica</author>
  </authors>
  <commentList>
    <comment ref="L13" authorId="0">
      <text>
        <r>
          <rPr>
            <b/>
            <sz val="9"/>
            <rFont val="Tahoma"/>
            <family val="2"/>
          </rPr>
          <t>CADA ACTIVIDAD POA DEBE TENER SU PRESUPUESTO INDEPENDIENTE</t>
        </r>
      </text>
    </comment>
    <comment ref="B13" authorId="1">
      <text>
        <r>
          <rPr>
            <sz val="9"/>
            <rFont val="Tahoma"/>
            <family val="2"/>
          </rPr>
          <t xml:space="preserve">Inserte las filas que sean necesarias
</t>
        </r>
      </text>
    </comment>
    <comment ref="A12" authorId="2">
      <text>
        <r>
          <rPr>
            <b/>
            <sz val="9"/>
            <rFont val="Tahoma"/>
            <family val="2"/>
          </rPr>
          <t>Monica:</t>
        </r>
        <r>
          <rPr>
            <sz val="9"/>
            <rFont val="Tahoma"/>
            <family val="2"/>
          </rPr>
          <t xml:space="preserve">
Los gastos operativos de inversión no suman al techo presupuestal del proyecto</t>
        </r>
      </text>
    </comment>
  </commentList>
</comments>
</file>

<file path=xl/comments2.xml><?xml version="1.0" encoding="utf-8"?>
<comments xmlns="http://schemas.openxmlformats.org/spreadsheetml/2006/main">
  <authors>
    <author>Monica</author>
  </authors>
  <commentList>
    <comment ref="A77" authorId="0">
      <text>
        <r>
          <rPr>
            <b/>
            <sz val="9"/>
            <rFont val="Tahoma"/>
            <family val="2"/>
          </rPr>
          <t>Monica:</t>
        </r>
        <r>
          <rPr>
            <sz val="9"/>
            <rFont val="Tahoma"/>
            <family val="2"/>
          </rPr>
          <t xml:space="preserve">
Los gastos operativos de inversión no suman al techo presupuestal del proyecto</t>
        </r>
      </text>
    </comment>
  </commentList>
</comments>
</file>

<file path=xl/sharedStrings.xml><?xml version="1.0" encoding="utf-8"?>
<sst xmlns="http://schemas.openxmlformats.org/spreadsheetml/2006/main" count="615" uniqueCount="332">
  <si>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</si>
  <si>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</si>
  <si>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</si>
  <si>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</si>
  <si>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</si>
  <si>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</si>
  <si>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</si>
  <si>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</si>
  <si>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</si>
  <si>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</si>
  <si>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</si>
  <si>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</si>
  <si>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</si>
  <si>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</si>
  <si>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</si>
  <si>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</si>
  <si>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</si>
  <si>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</si>
  <si>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</si>
  <si>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</si>
  <si>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</si>
  <si>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</si>
  <si>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</si>
  <si>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</si>
  <si>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</si>
  <si>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</si>
  <si>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</si>
  <si>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</si>
  <si>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</si>
  <si>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</si>
  <si>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</si>
  <si>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</si>
  <si>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</si>
  <si>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</si>
  <si>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</si>
  <si>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</si>
  <si>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</si>
  <si>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</si>
  <si>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</si>
  <si>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</si>
  <si>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</si>
  <si>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</si>
  <si>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</si>
  <si>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</si>
  <si>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</si>
  <si>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</si>
  <si>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</si>
  <si>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</si>
  <si>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</si>
  <si>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</si>
  <si>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</si>
  <si>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</si>
  <si>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</si>
  <si>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</si>
  <si>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</si>
  <si>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</si>
  <si>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</si>
  <si>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</si>
  <si>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</si>
  <si>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</si>
  <si>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</si>
  <si>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</si>
  <si>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</si>
  <si>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</si>
  <si>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Página 1 de 4</t>
  </si>
  <si>
    <t>Página 2 de 4</t>
  </si>
  <si>
    <t>Página 3 de 4</t>
  </si>
  <si>
    <t>Página 4 de 4</t>
  </si>
  <si>
    <t>DESCRIPCION DEL ELEMENTO</t>
  </si>
  <si>
    <t>CODIGO ALMACEN</t>
  </si>
  <si>
    <t>VALOR TOTAL  $</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</si>
  <si>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</si>
  <si>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</si>
  <si>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</si>
  <si>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</si>
  <si>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</si>
  <si>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</si>
  <si>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</si>
  <si>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</si>
  <si>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</si>
  <si>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</si>
  <si>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</si>
  <si>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</si>
  <si>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</si>
  <si>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</si>
  <si>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</si>
  <si>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</si>
  <si>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</si>
  <si>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</si>
  <si>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</si>
  <si>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</si>
  <si>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</si>
  <si>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</si>
  <si>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r>
      <t xml:space="preserve">1.
</t>
    </r>
    <r>
      <rPr>
        <b/>
        <sz val="8"/>
        <color indexed="23"/>
        <rFont val="Arial"/>
        <family val="2"/>
      </rPr>
      <t>…………………………..</t>
    </r>
  </si>
  <si>
    <t>TOTAL PROGRAMADO</t>
  </si>
  <si>
    <t>A. - PLAN OPERATIVO ANUAL DE INVERSIÓN</t>
  </si>
  <si>
    <t xml:space="preserve">Presupuesto asignado: </t>
  </si>
  <si>
    <t>ACTIVIDAD</t>
  </si>
  <si>
    <t>LINEA BASE</t>
  </si>
  <si>
    <t>ACTIVIDADES POA</t>
  </si>
  <si>
    <t>SUBTOTAL</t>
  </si>
  <si>
    <t>TOTAL COSTOS PROYECTOS</t>
  </si>
  <si>
    <t>GASTOS OPERATIVOS DE INVERSION</t>
  </si>
  <si>
    <t>TECHO PRESUPUESTAL PROYECTO</t>
  </si>
  <si>
    <t xml:space="preserve">ACTIVIDADES ACCIONES OPERATIVAS  PROYECTO PA </t>
  </si>
  <si>
    <t>Otros</t>
  </si>
  <si>
    <t>Transporte de pesajeros</t>
  </si>
  <si>
    <t>Vehiculos (servicio alquiler de vehiculos)</t>
  </si>
  <si>
    <t>Bienes y servicios Almacen (materiales y suministros)</t>
  </si>
  <si>
    <t>OBJETIVO DEL PROYECTO</t>
  </si>
  <si>
    <t>D. -  ACCIONES OPERATIVAS PROYECTO - CUATRIENIO</t>
  </si>
  <si>
    <t>NOMBRE PROYECTO</t>
  </si>
  <si>
    <t>Sobretasa Y/O Porcentaje  Ambiental Al Impuesto Predial   - Excedentes Financieros</t>
  </si>
  <si>
    <t>OBJETO</t>
  </si>
  <si>
    <t>EXPERIENCIA</t>
  </si>
  <si>
    <t>RECURSO HUMANO EXTERNO</t>
  </si>
  <si>
    <t>Versión 2</t>
  </si>
  <si>
    <t>FORTALECIMIENTO DEL SINA PARA LA GESTIÓN AMBIENTAL</t>
  </si>
  <si>
    <t xml:space="preserve">COMUNICACIÓN, EDUCACIÓN Y PARTICIPACIÓN  </t>
  </si>
  <si>
    <t>Plan Estratégico de Comunicaciones, “Tiempos Para Pactar La Paz Con La Naturaleza”</t>
  </si>
  <si>
    <t>Divulgar los proyectos y estrategias de la Corporación, mediante un plan de medios externo</t>
  </si>
  <si>
    <t>Divulgar la gestión ambiental corporativa a los diferentes públicos objetivos</t>
  </si>
  <si>
    <t>Producir piezas audiovisuales, radiales y digitales sobre las iniciativas y proyectos que lidera Corpoboyacá.</t>
  </si>
  <si>
    <t>Desarrollar contenidos en piezas gráficas, de acuerdo con las estrategias de comunicación de los procesos corporativos.</t>
  </si>
  <si>
    <t>Diseñar e implementar Plan Corporativo de Redes Sociales</t>
  </si>
  <si>
    <t>Número de Plan de medios construidos y ejecutados.</t>
  </si>
  <si>
    <t>Número de campañas diseñadas y ejecutadas</t>
  </si>
  <si>
    <t xml:space="preserve">Número de productos audiovisuales producidos  </t>
  </si>
  <si>
    <t>Número de contenidos desarrollados</t>
  </si>
  <si>
    <t>Número de planes implementados</t>
  </si>
  <si>
    <t>LUIS HAIR DUEÑAS GOMEZ</t>
  </si>
  <si>
    <t>Jefe de Oficina de comunicaciones</t>
  </si>
  <si>
    <t>Responsable Proceso Evaluación Misional</t>
  </si>
  <si>
    <t>VALOR UNITARIO Incluido IVA $ 
 (2020)</t>
  </si>
  <si>
    <t>PLAN ESTRATÉGICO DE COMUNICACIONES, “TIEMPOS PARA PACTAR LA PAZ CON LA NATURALEZA”</t>
  </si>
  <si>
    <t>Divulgar la información emitida por la Corporación Autónoma Regional de Boyacá, de manera oportuna y eficaz, en los diferentes medios de comunicación y plataformas digitales, promoviendo la educación ambiental y proyectos estratégicos de manera planificada y participativa.</t>
  </si>
  <si>
    <t>Número</t>
  </si>
  <si>
    <t xml:space="preserve">METAS AÑO (2020) </t>
  </si>
  <si>
    <t xml:space="preserve">COSTOS PROYECTOS  AÑO (2020) </t>
  </si>
  <si>
    <t xml:space="preserve">METAS AÑO (2021) </t>
  </si>
  <si>
    <t xml:space="preserve">COSTOS PORYECTOS  AÑO (2021) </t>
  </si>
  <si>
    <t xml:space="preserve">METAS AÑO (2022) </t>
  </si>
  <si>
    <t xml:space="preserve">COSTOS PORYECTOS  AÑO (2022) </t>
  </si>
  <si>
    <t xml:space="preserve">METAS AÑO (2023) </t>
  </si>
  <si>
    <t xml:space="preserve">COSTOS PORYECTOS  AÑO (2023) </t>
  </si>
  <si>
    <t>SANDRA YELISSA PARRA NIÑO</t>
  </si>
  <si>
    <t>FUENTE DE RECURSOS $ 30101</t>
  </si>
  <si>
    <t>Formulacion POA, según Acuerdo xxxxxx Presupuesto 2021</t>
  </si>
  <si>
    <t>METAS AÑO (2021)</t>
  </si>
  <si>
    <t>B. - PROGRAMACION PLAN DE NECESIDADES  AÑO 2021</t>
  </si>
  <si>
    <t>TECHOS FUENTES</t>
  </si>
  <si>
    <t>C. - PROGRAMACION BIENES Y SERVICIOS  ALMACÉN AÑO  (2021)</t>
  </si>
  <si>
    <t>Sobretasa Y/O Porcentaje  Ambiental Al Impuesto Predial   - Vigencia 2021</t>
  </si>
  <si>
    <t>Diseñar y ejecutar un plan de medios anual</t>
  </si>
  <si>
    <t xml:space="preserve">Comunicar interna y externamente las estrategias de comunicación </t>
  </si>
  <si>
    <t>Producir material audiovisual, radial y digital</t>
  </si>
  <si>
    <t>Diseñar piezas gráficas y material impreso</t>
  </si>
  <si>
    <t>Realizar e implementar Plan Corporativo de Redes Sociales</t>
  </si>
  <si>
    <t>Jurisdicción de Corpoboyacá</t>
  </si>
  <si>
    <t>1 Plan de medios diseñado y ejecutado</t>
  </si>
  <si>
    <t>1 Plan corporativo de Redes Sociales</t>
  </si>
  <si>
    <t>(Número de planes de medios construidos y ejecutados /No. de planes de medios programados)*100</t>
  </si>
  <si>
    <t>(Número de campañas diseñadas y ejecutadas/ No. De campañas programadas)*100</t>
  </si>
  <si>
    <t>(Número de productos producidos/ No. De productos programados)*100</t>
  </si>
  <si>
    <t>(Número de contenidos desarrollados/ No. De contenidos programados)*100</t>
  </si>
  <si>
    <t>(Número de planes implementados / No. De planes programados)*100</t>
  </si>
  <si>
    <t>Diseñador Gráfico para desarrollar contenidos en piezas gráficas, de acuerdo con las estrategias de comunicación de los procesos corporativos.</t>
  </si>
  <si>
    <t>Diseñador Gráfico con experiencia en ilustración para desarrollar contenidos en piezas gráficas, de acuerdo con las estrategias de comunicación de los procesos corporativos.</t>
  </si>
  <si>
    <t>Licenciado en ciencias sociales con experiencia en fotografía para divulgar la gestión ambiental corporativa a los diferentes públicos objetivos</t>
  </si>
  <si>
    <t>Director y Productor de Cine y Televisión para producir piezas audiovisuales, radiales y digitales sobre las iniciativas y proyectos que lidera Corpoboyacá.</t>
  </si>
  <si>
    <t>Comunicador Social para divulgar la gestión ambiental corporativa a los diferentes públicos objetivos</t>
  </si>
  <si>
    <t>Profesional en Periodismo y Opinión pública para divulgar la gestión ambiental corporativa a los diferentes públicos objetivos</t>
  </si>
  <si>
    <t>Ingeniero de sistemas para divulgar la gestión ambiental corporativa a los diferentes públicos objetivos</t>
  </si>
  <si>
    <t>Comunicadora Social que ayude a divulgar los procesos corporativos interna y externamente</t>
  </si>
  <si>
    <t>Ejecución de Plan de medios 2021</t>
  </si>
  <si>
    <t>APUNTADAPUNTADOR LASER PARA PRESENTACIONES (DIAPOSITIVAS)</t>
  </si>
  <si>
    <t>1</t>
  </si>
  <si>
    <t>BANDAS DE CAUCHO</t>
  </si>
  <si>
    <t>2</t>
  </si>
  <si>
    <t>3</t>
  </si>
  <si>
    <t>4</t>
  </si>
  <si>
    <t>5</t>
  </si>
  <si>
    <t>6</t>
  </si>
  <si>
    <t>101010002</t>
  </si>
  <si>
    <t>BANDERITAS ADHESIVAS SEMITRANSPARENTE DE 5 COLORES X 25 UNID</t>
  </si>
  <si>
    <t>8</t>
  </si>
  <si>
    <t>BAYETILLA ROJA O BLANCA</t>
  </si>
  <si>
    <t>METRO</t>
  </si>
  <si>
    <t>101010013</t>
  </si>
  <si>
    <t>BISTURÍ</t>
  </si>
  <si>
    <t>101010001</t>
  </si>
  <si>
    <t>BORRADOR DE NATA</t>
  </si>
  <si>
    <t>101010004</t>
  </si>
  <si>
    <t>BORRADOR ESCOBILLA</t>
  </si>
  <si>
    <t>101010044</t>
  </si>
  <si>
    <t>BORRADOR PARA TABLERO ACRÍLICO</t>
  </si>
  <si>
    <t>101010076</t>
  </si>
  <si>
    <t>CARPETA TAMAÑO OFICIO EN CARTÓN YUTE DE 900 GR COLOR NATURAL</t>
  </si>
  <si>
    <t>10</t>
  </si>
  <si>
    <t>101010103</t>
  </si>
  <si>
    <t>CDS EN BLANCO REUTILIZABLES</t>
  </si>
  <si>
    <t>101010045</t>
  </si>
  <si>
    <t>CHINCHES</t>
  </si>
  <si>
    <t>CAJA</t>
  </si>
  <si>
    <t>101010129</t>
  </si>
  <si>
    <t>ROLLO</t>
  </si>
  <si>
    <t xml:space="preserve">CINTA ADHESIVA INVISIBLE  </t>
  </si>
  <si>
    <t>101010046</t>
  </si>
  <si>
    <t>CINTA AISLANTE</t>
  </si>
  <si>
    <t>CINTA DE ENMASCARAR DE 12 MM X 40 MM</t>
  </si>
  <si>
    <t>CINTA DE ENMASCARAR DE 24 X 40 MT</t>
  </si>
  <si>
    <t>CORRECTOR LIQUIDO</t>
  </si>
  <si>
    <t>COSEDORAS MODELO 550</t>
  </si>
  <si>
    <t>101010081</t>
  </si>
  <si>
    <t>GANCHO LEGAJADOR PLÁSTICO FILAMENTOS DE 16.5 CM</t>
  </si>
  <si>
    <t>PAQUETE</t>
  </si>
  <si>
    <t>101010080</t>
  </si>
  <si>
    <t>GANCHO PLÁSTICO PARA LEGAJADOR DE 6 CM</t>
  </si>
  <si>
    <t>GANCHOS CLIPS</t>
  </si>
  <si>
    <t>GANCHOS MARIPOSA</t>
  </si>
  <si>
    <t>GANCHOS PARA COSEDORA</t>
  </si>
  <si>
    <t>LÁPIZ NEGRO</t>
  </si>
  <si>
    <t>LÁPIZ ROJO</t>
  </si>
  <si>
    <t>MARCADOR PARA CDS</t>
  </si>
  <si>
    <t>MARCADOR PARA TABLERO ACRÍLICO</t>
  </si>
  <si>
    <t>MARCADOR PERMANENTE DE VARIOS COLORES CON PUNTA BISELADA</t>
  </si>
  <si>
    <t>MEMORIA USB 16 GB</t>
  </si>
  <si>
    <t>PAPEL CONTAC TRANSPARENTE ROLLO</t>
  </si>
  <si>
    <t>PAPEL OPALINA- DE 180 G - M- TAMAÑO CARTA POR 50 HOJAS</t>
  </si>
  <si>
    <t>PAPEL TAMAÑO CARTA DE 75 GRAMOS</t>
  </si>
  <si>
    <t>PAPEL TAMAÑO OFICIO DE 75 GRAMOS</t>
  </si>
  <si>
    <t>PEGANTE EN BARRA EN PRESENTACIÓN DE 40 G SIN GLICERINA</t>
  </si>
  <si>
    <t>RESMA</t>
  </si>
  <si>
    <t>PEGANTE LIQUIDO EN PRESENTACIÓN DE 115 G SIN GLICERINA</t>
  </si>
  <si>
    <t>PLASTILINA LIMPIATIPOS</t>
  </si>
  <si>
    <t>POS IT MEDIANO</t>
  </si>
  <si>
    <t>POS IT PEQUEÑO</t>
  </si>
  <si>
    <t>REGLA DE 30 CENTÍMETROS</t>
  </si>
  <si>
    <t>REGLAS DE 50 CENTÍMETROS</t>
  </si>
  <si>
    <t>RESALTADOR VARIOS COLORES</t>
  </si>
  <si>
    <t>SOBRES DE MANILA TAMAÑO CARTA MEMBRETEADOS</t>
  </si>
  <si>
    <t>20</t>
  </si>
  <si>
    <t>SOBRES DE MANILA TAMAÑO OFICIO MEMBRETEADOS</t>
  </si>
  <si>
    <t>TAJALÁPIZ ELÉCTRICO</t>
  </si>
  <si>
    <t>TIJERAS MEDIANAS</t>
  </si>
  <si>
    <t>ALCOHOL ANTISÉPTICO</t>
  </si>
  <si>
    <t>FRASCO</t>
  </si>
  <si>
    <t>TABLERO</t>
  </si>
  <si>
    <t>COMPUTADOR</t>
  </si>
  <si>
    <t>BINOCULARES</t>
  </si>
  <si>
    <t>TÓNER IMPRESORA LASER 4520DN - 4525DN (CE260A). HP 649</t>
  </si>
  <si>
    <t>Prestación de servicios profesionales gráficos para realizar actividades de gestión comunicaciones de la Corporación Autónoma Regional de Boyacá</t>
  </si>
  <si>
    <t>Prestación de servicios profesionales para apoyar la  ilustración gráfica en el marco del proyecto del Plan de Acción "Plan Estratégico de Comunicaciones, Tiempos Para Pactar La Paz Con La Naturaleza” de la Corporación Autónoma Regional de Boyacá</t>
  </si>
  <si>
    <t>Prestación de servicios profesionales para apoyar las campañas de comunicaciones en el marco del fortalecimiento de la imagen institucional de la Corporación Autónoma Regional de Boyacá</t>
  </si>
  <si>
    <t>Prestación de servicios profesionales en realización audiovisual para apoyar actividades en el marco del proyecto del plan de acción "Plan estratégico de comunicaciones, tiempos para pactar la paz con la naturaleza” de la Corporación Autónoma Regional de Boyacá</t>
  </si>
  <si>
    <t xml:space="preserve">Prestación de servicios profesionales en edición audiovisual para realizar actividades en el marco del proyecto del plan de acción "Plan estratégico de comunicaciones, tiempos para pactar la paz con la naturaleza” de la Corporación Autónoma Regional de Boyacá  </t>
  </si>
  <si>
    <t>Prestación de servicios profesionales para apoyar actividades del "Plan estratégico de comunicaciones, tiempos para pactar la paz con la naturaleza” de la Corporación Autónoma Regional de Boyacá</t>
  </si>
  <si>
    <t>Prestación de servicios profesionales al proceso de Gestión Comunicaciones de la Dirección General de la Corporación Autónoma Regional de Boyacá</t>
  </si>
  <si>
    <t>7 - 12  meses en experiencia profesional</t>
  </si>
  <si>
    <t>Comunicador Social o abogado que ayude a formular y realizar el Plan de Medios Anual</t>
  </si>
  <si>
    <t>60</t>
  </si>
  <si>
    <t>CARPETA EN YUTE PLASTIFICADA TAMAÑO OFICIO COLOR NATURAL 500 GRAMOS</t>
  </si>
  <si>
    <t xml:space="preserve">UNIDAD  </t>
  </si>
  <si>
    <t>30</t>
  </si>
  <si>
    <t>13</t>
  </si>
  <si>
    <t>PERFORADORAS</t>
  </si>
  <si>
    <t>PLANILLA</t>
  </si>
  <si>
    <t>PORTAPLANOS TAMAÑO OFICIO PAQUETE POR 100 UNIDADES</t>
  </si>
  <si>
    <t>ROTULO REF 1004- 110 POR 80 MM</t>
  </si>
  <si>
    <t>SACAGANCHOS</t>
  </si>
  <si>
    <t xml:space="preserve">PILAS RECARGABLES TAMAÑO AA   </t>
  </si>
  <si>
    <t>PAR</t>
  </si>
  <si>
    <t>7</t>
  </si>
  <si>
    <t>GUANTES DESECHABLES DE NITRILO</t>
  </si>
  <si>
    <t>TAPABOCAS DESECHABLES DE PAPEL FILTRO</t>
  </si>
  <si>
    <t>COMPUTADOR PORTÁTIL</t>
  </si>
  <si>
    <t xml:space="preserve">UNIDAS </t>
  </si>
  <si>
    <t xml:space="preserve">Fortalecer la imagen institucional de Corpoboyacá </t>
  </si>
  <si>
    <t xml:space="preserve">10 estrategias de comunicación </t>
  </si>
  <si>
    <t>100 productos realizados y emitidos</t>
  </si>
  <si>
    <t xml:space="preserve">Desarrollar eventos institucionales </t>
  </si>
  <si>
    <t>10000 piezas gráficas diseñadas e impresas</t>
  </si>
  <si>
    <t>4 eventos virtuales o presenciales</t>
  </si>
  <si>
    <t>(Número de eventos virtuales y/o presenciales desarrollados/ Número de eventos programados)</t>
  </si>
  <si>
    <t>Número de eventos virtuales y/o presenciales desarrollados</t>
  </si>
  <si>
    <t>24 meses en experiencia profesional y 12 meses de experiencia específica</t>
  </si>
  <si>
    <t xml:space="preserve"> Prestación de servicios profesionales para realizar actividades en el marco del proyecto del Plan de Acción "Plan Estratégico de Comunicaciones, Tiempos Para Pactar La Paz Con La Naturaleza” de Gestión comunicaciones</t>
  </si>
  <si>
    <t xml:space="preserve">Prestación de servicios profesionales para apoyar el proceso de Gestión Comunicaciones de la Dirección General de la Corporación Autónoma Regional de Boyacá </t>
  </si>
  <si>
    <t>Prestación de servicios profesionales para realizar actividades del proceso de Gestión Comunicaciones de la Dirección General de la Corporación Autónoma Regional de Boyacá</t>
  </si>
  <si>
    <t xml:space="preserve">Equipos de producción audiovisual, radial y digital </t>
  </si>
  <si>
    <t>Modificaciones correspondientes por aprobación del Acuerdo 05 del 28 de abril de 2021, por medio del cual se adicionaron al presupuesto 2011, los excedentes financieros de la vigencia 2020 y el Acuerdo 06 del 28 de abril de 2021, Por medio del cual se modifica el Plan de Acción Cuatrienal “Acciones Sostenibles – 2020-2023, tiempo de pactar la paz con la naturaleza”.</t>
  </si>
  <si>
    <t xml:space="preserve">Ciudadanía Ecológica  </t>
  </si>
  <si>
    <t xml:space="preserve">Comunicación, Educación y Participación  </t>
  </si>
  <si>
    <t>10101 
TASA USO AGUA  -  VIG-2021</t>
  </si>
  <si>
    <t>10102 
TASA USO AGUA  - RECUP. CARTERA</t>
  </si>
  <si>
    <t>10104 
TASA USO AGUA  - EXCEDENTES</t>
  </si>
  <si>
    <t>10201  
TASA RETRIBUTIVA VERTIMIENTOS  -  VIG-2021</t>
  </si>
  <si>
    <t>10202 
TASA RETRIBUTIVA VERTIMIENTOS  - RECUP. CARTERA</t>
  </si>
  <si>
    <t>10204 
TASA RETRIBUTIVA VERTIMIENTOS  - EXCEDENTES</t>
  </si>
  <si>
    <t>10301  
TASA 
COMPENSATORIA CAZA FAUNA SILVESTRE -  VIG-2021</t>
  </si>
  <si>
    <t>10304 
TASA COMPENSATORIA CAZA FAUNA SILVESTRE -  EXCEDENTES</t>
  </si>
  <si>
    <t>10401  
TASA APROVECHAMIENTO FORESTAL -  VIG-2021</t>
  </si>
  <si>
    <t>20101  
EVALUACIÓN Y SEGUIMIENTO LICENCIAS , SALVOCONDUCTOS - VIG-2021</t>
  </si>
  <si>
    <t>20102 
EVALUACIÓN Y SEGUIMIENTO LICENCIAS , SALVOCONDUCTOS - RECUP. CARTERA</t>
  </si>
  <si>
    <t>20104 
EVALUACIÓN Y SEGUIMIENTO LICENCIAS , SALVOCONDUCTOS - EXCEDENTES</t>
  </si>
  <si>
    <t>20201 
DERECHOS EXPLOTACION RECURSOS (PLAYA BLANCA)-  VIG-2021</t>
  </si>
  <si>
    <t>20204 
DERECHOS EXPLOTACION RECURSOS (PLAYA BLANCA) - EXCEDENTES</t>
  </si>
  <si>
    <t>20301 
MULTAS, SANCIONES Y OTROS (REINTEGROS, DEVOLUCIONES Y DIVERSOS) - VIG-2021</t>
  </si>
  <si>
    <t>20302 
MULTAS, SANCIONES Y OTROS (REINTEGROS, DEVOLUCIONES Y DIVERSOS) - RECUP. CARTERA</t>
  </si>
  <si>
    <t>20304 
MULTAS, SANCIONES Y OTROS (REINTEGROS, DEVOLUCIONES Y DIVERSOS) - EXCEDENTES</t>
  </si>
  <si>
    <t>30101 
SOBRETASA Y/O PORCENTAJE  AMBIENTAL  -  VIG-2021</t>
  </si>
  <si>
    <t>30102 
SOBRETASA Y/O PORCENTAJE  AMBIENTAL  -  RECUP. CARTERA</t>
  </si>
  <si>
    <t>30103 
SOBRETASA Y/O PORCENTAJE  AMBIENTAL  -  RENDIMIENTOS FINANCIEROS</t>
  </si>
  <si>
    <t>30104
SOBRETASA Y/O PORCENTAJE  AMBIENTAL  - EXCEDENTES</t>
  </si>
  <si>
    <t>40401 
APORTES CAR CONV 2645- PORH</t>
  </si>
  <si>
    <t>40402 
APORTES CNV GOBERNACIÓN BOYACÁ 3615-</t>
  </si>
  <si>
    <t>40403 
CONVENIO FONAM</t>
  </si>
  <si>
    <t>51101 
GENSA-  VIG-2021</t>
  </si>
  <si>
    <t>51104 
GENSA-  EXCEDENTES</t>
  </si>
  <si>
    <t>51201 
ELECTRO SOCHAGOTA-  VIG-2021</t>
  </si>
  <si>
    <t>51204 
ELECTRO SOCHAGOTA-  EXCEDENTES</t>
  </si>
  <si>
    <t>51301 
OCENSA-  VIG-2021</t>
  </si>
  <si>
    <t>51304 
OCENSA-  EXCEDENTES</t>
  </si>
  <si>
    <t>51401 
ARGOS-  VIG-2021</t>
  </si>
  <si>
    <t>51404 
ARGOS-  EXCEDENTES</t>
  </si>
  <si>
    <t>52101 
HIDROSOGAMOSO-  VIG-2021</t>
  </si>
  <si>
    <t>52104 
HIDROSOGAMOSO-  EXCEDENTES</t>
  </si>
  <si>
    <t>52201 
CHIVOR-  VIG-2021</t>
  </si>
  <si>
    <t>52204 
CHIVOR-  EXCEDENTES</t>
  </si>
  <si>
    <t>53104 
OCENSA -EXCEDENTES</t>
  </si>
  <si>
    <t>53204 
ARGOS - EXCEDENTES</t>
  </si>
  <si>
    <t>1.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</si>
</sst>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 #,##0_);_(&quot;$&quot;\ * \(#,##0\);_(&quot;$&quot;\ * &quot;-&quot;??_);_(@_)"/>
    <numFmt numFmtId="197" formatCode="[$-240A]dddd\,\ d\ &quot;de&quot;\ mmmm\ &quot;de&quot;\ yyyy"/>
    <numFmt numFmtId="198" formatCode="[$-240A]h:mm:ss\ AM/PM"/>
    <numFmt numFmtId="199" formatCode="&quot;$&quot;\ #,##0.00"/>
    <numFmt numFmtId="200" formatCode="_-&quot;$&quot;* #,##0_-;\-&quot;$&quot;* #,##0_-;_-&quot;$&quot;* &quot;-&quot;??_-;_-@_-"/>
    <numFmt numFmtId="201" formatCode="0.000"/>
    <numFmt numFmtId="202" formatCode="0.0"/>
    <numFmt numFmtId="203" formatCode="0.00000000"/>
    <numFmt numFmtId="204" formatCode="0.000000000"/>
    <numFmt numFmtId="205" formatCode="0.0000000"/>
    <numFmt numFmtId="206" formatCode="0.000000"/>
    <numFmt numFmtId="207" formatCode="0.00000"/>
    <numFmt numFmtId="208" formatCode="0.0000"/>
    <numFmt numFmtId="209" formatCode="[$$-240A]\ #,##0"/>
    <numFmt numFmtId="210" formatCode="&quot;$&quot;\ #,##0.000"/>
    <numFmt numFmtId="211" formatCode="&quot;$&quot;\ #,##0.0"/>
    <numFmt numFmtId="212" formatCode="&quot;$&quot;\ #,##0"/>
    <numFmt numFmtId="213" formatCode="mmm\-yyyy"/>
    <numFmt numFmtId="214" formatCode="#,##0_ ;\-#,##0\ "/>
  </numFmts>
  <fonts count="4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4"/>
      <name val="Arial"/>
      <family val="2"/>
    </font>
    <font>
      <sz val="11"/>
      <name val="Arial"/>
      <family val="2"/>
    </font>
    <font>
      <sz val="6"/>
      <name val="Arial"/>
      <family val="2"/>
    </font>
    <font>
      <b/>
      <sz val="9"/>
      <name val="Arial"/>
      <family val="2"/>
    </font>
    <font>
      <b/>
      <sz val="12"/>
      <name val="Arial"/>
      <family val="2"/>
    </font>
    <font>
      <b/>
      <sz val="9"/>
      <name val="Tahoma"/>
      <family val="2"/>
    </font>
    <font>
      <sz val="9"/>
      <name val="Tahoma"/>
      <family val="2"/>
    </font>
    <font>
      <b/>
      <sz val="8"/>
      <color indexed="23"/>
      <name val="Arial"/>
      <family val="2"/>
    </font>
    <font>
      <b/>
      <sz val="11"/>
      <name val="Arial"/>
      <family val="2"/>
    </font>
    <font>
      <sz val="10"/>
      <color indexed="10"/>
      <name val="Arial"/>
      <family val="2"/>
    </font>
    <font>
      <sz val="8"/>
      <color indexed="10"/>
      <name val="Arial"/>
      <family val="2"/>
    </font>
    <font>
      <b/>
      <sz val="12"/>
      <color indexed="8"/>
      <name val="Calibri"/>
      <family val="2"/>
    </font>
    <font>
      <sz val="6"/>
      <color indexed="10"/>
      <name val="Arial"/>
      <family val="2"/>
    </font>
    <font>
      <sz val="10"/>
      <color indexed="8"/>
      <name val="Arial"/>
      <family val="2"/>
    </font>
    <font>
      <b/>
      <sz val="10"/>
      <color indexed="8"/>
      <name val="Arial"/>
      <family val="2"/>
    </font>
    <font>
      <b/>
      <sz val="8"/>
      <color indexed="63"/>
      <name val="Arial"/>
      <family val="2"/>
    </font>
    <font>
      <sz val="10"/>
      <color rgb="FFFF0000"/>
      <name val="Arial"/>
      <family val="2"/>
    </font>
    <font>
      <sz val="8"/>
      <color rgb="FFFF0000"/>
      <name val="Arial"/>
      <family val="2"/>
    </font>
    <font>
      <b/>
      <sz val="12"/>
      <color theme="1"/>
      <name val="Calibri"/>
      <family val="2"/>
    </font>
    <font>
      <sz val="6"/>
      <color rgb="FFFF0000"/>
      <name val="Arial"/>
      <family val="2"/>
    </font>
    <font>
      <sz val="10"/>
      <color theme="1"/>
      <name val="Arial"/>
      <family val="2"/>
    </font>
    <font>
      <b/>
      <sz val="8"/>
      <color rgb="FF202124"/>
      <name val="Arial"/>
      <family val="2"/>
    </font>
    <font>
      <b/>
      <sz val="10"/>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2"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2" tint="-0.24997000396251678"/>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thin"/>
    </border>
    <border>
      <left/>
      <right/>
      <top style="medium"/>
      <bottom/>
    </border>
    <border>
      <left/>
      <right style="medium"/>
      <top style="medium"/>
      <bottom/>
    </border>
    <border>
      <left style="thin"/>
      <right style="medium"/>
      <top style="thin"/>
      <bottom style="thin"/>
    </border>
    <border>
      <left style="medium"/>
      <right style="thin"/>
      <top style="thin"/>
      <bottom style="thin"/>
    </border>
    <border>
      <left style="thin"/>
      <right style="thin"/>
      <top style="thin"/>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thin"/>
      <right style="thin"/>
      <top style="thin"/>
      <bottom/>
    </border>
    <border>
      <left style="medium"/>
      <right/>
      <top style="medium"/>
      <bottom style="medium"/>
    </border>
    <border>
      <left/>
      <right style="thin"/>
      <top/>
      <bottom style="thin"/>
    </border>
    <border>
      <left/>
      <right style="medium"/>
      <top/>
      <bottom/>
    </border>
    <border>
      <left/>
      <right/>
      <top/>
      <bottom style="medium"/>
    </border>
    <border>
      <left/>
      <right style="medium"/>
      <top/>
      <bottom style="medium"/>
    </border>
    <border>
      <left style="thin"/>
      <right/>
      <top style="thin"/>
      <bottom style="thin"/>
    </border>
    <border>
      <left style="thin"/>
      <right/>
      <top/>
      <bottom/>
    </border>
    <border>
      <left style="thin"/>
      <right/>
      <top/>
      <bottom style="thin"/>
    </border>
    <border>
      <left/>
      <right style="thin"/>
      <top/>
      <bottom/>
    </border>
    <border>
      <left style="thin"/>
      <right style="thin"/>
      <top/>
      <bottom style="thin"/>
    </border>
    <border>
      <left/>
      <right style="thin"/>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style="medium"/>
      <bottom style="thin"/>
    </border>
    <border>
      <left/>
      <right/>
      <top style="medium"/>
      <bottom style="thin"/>
    </border>
    <border>
      <left/>
      <right style="medium"/>
      <top style="medium"/>
      <bottom style="thin"/>
    </border>
    <border>
      <left style="thin"/>
      <right style="thin"/>
      <top style="medium"/>
      <bottom/>
    </border>
    <border>
      <left/>
      <right style="medium"/>
      <top style="thin"/>
      <bottom style="thin"/>
    </border>
    <border>
      <left style="medium"/>
      <right/>
      <top style="thin"/>
      <bottom style="medium"/>
    </border>
    <border>
      <left style="medium"/>
      <right/>
      <top style="thin"/>
      <bottom/>
    </border>
    <border>
      <left style="medium"/>
      <right/>
      <top style="medium"/>
      <bottom/>
    </border>
    <border>
      <left/>
      <right style="thin"/>
      <top style="medium"/>
      <bottom/>
    </border>
    <border>
      <left style="medium"/>
      <right style="thin"/>
      <top style="medium"/>
      <bottom/>
    </border>
    <border>
      <left style="medium"/>
      <right style="thin"/>
      <top/>
      <bottom/>
    </border>
    <border>
      <left/>
      <right style="medium"/>
      <top style="thin"/>
      <bottom style="medium"/>
    </border>
    <border>
      <left style="medium"/>
      <right/>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medium"/>
      <bottom/>
    </border>
    <border>
      <left>
        <color indexed="63"/>
      </left>
      <right style="medium"/>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1" fillId="0" borderId="0" applyNumberFormat="0" applyFill="0" applyBorder="0" applyProtection="0">
      <alignment/>
    </xf>
    <xf numFmtId="0" fontId="0" fillId="23"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68">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5" fillId="0" borderId="1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Alignment="1">
      <alignment vertical="center"/>
    </xf>
    <xf numFmtId="0" fontId="0" fillId="0" borderId="11" xfId="0" applyBorder="1" applyAlignment="1">
      <alignment vertical="center"/>
    </xf>
    <xf numFmtId="3" fontId="22" fillId="0" borderId="0" xfId="49" applyNumberFormat="1" applyFont="1" applyFill="1" applyBorder="1" applyAlignment="1">
      <alignment horizontal="left" vertical="center"/>
    </xf>
    <xf numFmtId="189" fontId="0" fillId="0" borderId="0" xfId="52" applyNumberFormat="1" applyFont="1" applyAlignment="1">
      <alignment horizontal="center" vertical="center"/>
    </xf>
    <xf numFmtId="189" fontId="0" fillId="0" borderId="0" xfId="52" applyNumberFormat="1" applyFont="1" applyAlignment="1">
      <alignment vertical="center"/>
    </xf>
    <xf numFmtId="0" fontId="0" fillId="0" borderId="0" xfId="0" applyAlignment="1">
      <alignment horizontal="center" vertical="center"/>
    </xf>
    <xf numFmtId="0" fontId="22" fillId="0" borderId="0" xfId="0" applyFont="1" applyFill="1" applyAlignment="1">
      <alignment vertical="center"/>
    </xf>
    <xf numFmtId="0" fontId="27" fillId="0" borderId="0" xfId="0" applyFont="1" applyAlignment="1">
      <alignment vertical="center"/>
    </xf>
    <xf numFmtId="188" fontId="0" fillId="0" borderId="0" xfId="51" applyNumberFormat="1" applyAlignment="1">
      <alignment vertical="center"/>
    </xf>
    <xf numFmtId="188" fontId="0" fillId="0" borderId="0" xfId="51" applyNumberFormat="1" applyFont="1" applyAlignment="1">
      <alignment vertical="center"/>
    </xf>
    <xf numFmtId="0" fontId="27" fillId="0" borderId="0" xfId="0" applyFont="1" applyFill="1" applyAlignment="1">
      <alignment vertical="center"/>
    </xf>
    <xf numFmtId="3" fontId="22" fillId="0" borderId="0" xfId="0" applyNumberFormat="1" applyFont="1" applyFill="1" applyAlignment="1">
      <alignment vertical="center"/>
    </xf>
    <xf numFmtId="188" fontId="22" fillId="0" borderId="0" xfId="50" applyNumberFormat="1" applyFont="1" applyFill="1" applyAlignment="1">
      <alignment vertical="center"/>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188" fontId="27" fillId="0" borderId="10" xfId="5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88" fontId="27" fillId="0" borderId="10" xfId="50" applyNumberFormat="1" applyFont="1" applyFill="1" applyBorder="1" applyAlignment="1">
      <alignment horizontal="righ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50" applyNumberFormat="1" applyFont="1" applyFill="1" applyBorder="1" applyAlignment="1">
      <alignment horizontal="right" vertical="center"/>
    </xf>
    <xf numFmtId="3" fontId="27" fillId="0" borderId="0" xfId="0" applyNumberFormat="1" applyFont="1" applyFill="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0" fontId="20" fillId="0" borderId="0" xfId="0" applyFont="1" applyBorder="1" applyAlignment="1">
      <alignment horizontal="center" vertical="center"/>
    </xf>
    <xf numFmtId="189" fontId="20" fillId="0" borderId="0" xfId="53" applyNumberFormat="1" applyFont="1" applyFill="1" applyBorder="1" applyAlignment="1">
      <alignment horizontal="center" vertical="center" wrapText="1"/>
    </xf>
    <xf numFmtId="49" fontId="19" fillId="0" borderId="0" xfId="52" applyNumberFormat="1" applyFont="1" applyFill="1" applyBorder="1" applyAlignment="1">
      <alignment horizontal="center" vertical="center"/>
    </xf>
    <xf numFmtId="0" fontId="21" fillId="0" borderId="1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0" fontId="40" fillId="0" borderId="0" xfId="0" applyFont="1" applyAlignment="1">
      <alignment vertical="center"/>
    </xf>
    <xf numFmtId="0" fontId="41" fillId="24" borderId="12" xfId="0" applyFont="1" applyFill="1" applyBorder="1" applyAlignment="1">
      <alignment vertical="center"/>
    </xf>
    <xf numFmtId="0" fontId="41" fillId="24" borderId="13" xfId="0" applyFont="1" applyFill="1" applyBorder="1" applyAlignment="1">
      <alignment vertical="center"/>
    </xf>
    <xf numFmtId="0" fontId="2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0" fillId="24" borderId="10" xfId="0" applyFill="1" applyBorder="1" applyAlignment="1">
      <alignment vertical="center"/>
    </xf>
    <xf numFmtId="0" fontId="20" fillId="24" borderId="10" xfId="0" applyFont="1" applyFill="1" applyBorder="1" applyAlignment="1">
      <alignment horizontal="center" vertical="center" wrapText="1"/>
    </xf>
    <xf numFmtId="189" fontId="20" fillId="24" borderId="10" xfId="52" applyNumberFormat="1" applyFont="1" applyFill="1" applyBorder="1" applyAlignment="1">
      <alignment horizontal="center" vertical="center" wrapText="1"/>
    </xf>
    <xf numFmtId="0" fontId="0" fillId="24" borderId="10" xfId="0" applyFill="1" applyBorder="1" applyAlignment="1">
      <alignment horizontal="center" vertical="center"/>
    </xf>
    <xf numFmtId="189" fontId="0" fillId="24" borderId="10" xfId="52" applyNumberFormat="1" applyFont="1" applyFill="1" applyBorder="1" applyAlignment="1">
      <alignment vertical="center"/>
    </xf>
    <xf numFmtId="0" fontId="19" fillId="24" borderId="0" xfId="0" applyFont="1" applyFill="1" applyBorder="1" applyAlignment="1">
      <alignment vertical="center"/>
    </xf>
    <xf numFmtId="0" fontId="19" fillId="24" borderId="12" xfId="0" applyFont="1" applyFill="1" applyBorder="1" applyAlignment="1">
      <alignment vertical="center"/>
    </xf>
    <xf numFmtId="0" fontId="19" fillId="24" borderId="13" xfId="0" applyFont="1" applyFill="1" applyBorder="1" applyAlignment="1">
      <alignment vertical="center"/>
    </xf>
    <xf numFmtId="0" fontId="26" fillId="24" borderId="10"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0" fillId="24" borderId="15" xfId="0" applyFill="1" applyBorder="1" applyAlignment="1">
      <alignment vertical="center"/>
    </xf>
    <xf numFmtId="189" fontId="0" fillId="24" borderId="10" xfId="52" applyNumberFormat="1" applyFont="1" applyFill="1" applyBorder="1" applyAlignment="1">
      <alignment horizontal="center" vertical="center"/>
    </xf>
    <xf numFmtId="0" fontId="19" fillId="24" borderId="10" xfId="0" applyFont="1" applyFill="1" applyBorder="1" applyAlignment="1">
      <alignment vertical="center"/>
    </xf>
    <xf numFmtId="0" fontId="19" fillId="24" borderId="14" xfId="0" applyFont="1" applyFill="1" applyBorder="1" applyAlignment="1">
      <alignment vertical="center"/>
    </xf>
    <xf numFmtId="189" fontId="20" fillId="24" borderId="16" xfId="52" applyNumberFormat="1" applyFont="1" applyFill="1" applyBorder="1" applyAlignment="1">
      <alignment vertical="center"/>
    </xf>
    <xf numFmtId="0" fontId="19" fillId="24" borderId="17" xfId="0" applyFont="1" applyFill="1" applyBorder="1" applyAlignment="1">
      <alignment vertical="center"/>
    </xf>
    <xf numFmtId="0" fontId="19" fillId="24" borderId="18" xfId="0" applyFont="1" applyFill="1" applyBorder="1" applyAlignment="1">
      <alignment vertical="center"/>
    </xf>
    <xf numFmtId="189" fontId="20" fillId="24" borderId="10" xfId="52" applyNumberFormat="1" applyFont="1" applyFill="1" applyBorder="1" applyAlignment="1">
      <alignment vertical="center" wrapText="1"/>
    </xf>
    <xf numFmtId="0" fontId="20" fillId="24" borderId="10" xfId="0" applyFont="1" applyFill="1" applyBorder="1" applyAlignment="1">
      <alignment vertical="center" wrapText="1"/>
    </xf>
    <xf numFmtId="3" fontId="0" fillId="24" borderId="10" xfId="0" applyNumberFormat="1" applyFont="1" applyFill="1" applyBorder="1" applyAlignment="1">
      <alignment horizontal="center" vertical="center"/>
    </xf>
    <xf numFmtId="0" fontId="27" fillId="24" borderId="19" xfId="0" applyFont="1" applyFill="1" applyBorder="1" applyAlignment="1">
      <alignment horizontal="left" vertical="center"/>
    </xf>
    <xf numFmtId="0" fontId="27" fillId="24" borderId="20" xfId="0" applyFont="1" applyFill="1" applyBorder="1" applyAlignment="1">
      <alignment horizontal="left" vertical="center"/>
    </xf>
    <xf numFmtId="0" fontId="19" fillId="24" borderId="21" xfId="0" applyFont="1" applyFill="1" applyBorder="1" applyAlignment="1">
      <alignment vertical="center"/>
    </xf>
    <xf numFmtId="0" fontId="19" fillId="24" borderId="22" xfId="0" applyFont="1" applyFill="1" applyBorder="1" applyAlignment="1">
      <alignment vertical="center"/>
    </xf>
    <xf numFmtId="0" fontId="19" fillId="24" borderId="23" xfId="0" applyFont="1" applyFill="1" applyBorder="1" applyAlignment="1">
      <alignment vertical="center"/>
    </xf>
    <xf numFmtId="0" fontId="19" fillId="24" borderId="16" xfId="0" applyFont="1" applyFill="1" applyBorder="1" applyAlignment="1">
      <alignment vertical="center"/>
    </xf>
    <xf numFmtId="0" fontId="19" fillId="24" borderId="24" xfId="0" applyFont="1" applyFill="1" applyBorder="1" applyAlignment="1">
      <alignment vertical="center"/>
    </xf>
    <xf numFmtId="0" fontId="20" fillId="24" borderId="25" xfId="0" applyFont="1" applyFill="1" applyBorder="1" applyAlignment="1">
      <alignment vertical="center"/>
    </xf>
    <xf numFmtId="0" fontId="0" fillId="24" borderId="11" xfId="0" applyFill="1" applyBorder="1" applyAlignment="1">
      <alignment vertical="center"/>
    </xf>
    <xf numFmtId="189" fontId="0" fillId="24" borderId="11" xfId="52" applyNumberFormat="1" applyFont="1" applyFill="1" applyBorder="1" applyAlignment="1">
      <alignment horizontal="center" vertical="center"/>
    </xf>
    <xf numFmtId="189" fontId="0" fillId="24" borderId="11" xfId="52" applyNumberFormat="1" applyFont="1" applyFill="1" applyBorder="1" applyAlignment="1">
      <alignment vertical="center"/>
    </xf>
    <xf numFmtId="0" fontId="0" fillId="24" borderId="11" xfId="0" applyFill="1" applyBorder="1" applyAlignment="1">
      <alignment horizontal="center" vertical="center"/>
    </xf>
    <xf numFmtId="0" fontId="19" fillId="24" borderId="11" xfId="0" applyFont="1" applyFill="1" applyBorder="1" applyAlignment="1">
      <alignment vertical="center"/>
    </xf>
    <xf numFmtId="0" fontId="19" fillId="24" borderId="26" xfId="0" applyFont="1" applyFill="1" applyBorder="1" applyAlignment="1">
      <alignment vertical="center"/>
    </xf>
    <xf numFmtId="189" fontId="0" fillId="24" borderId="27" xfId="52" applyNumberFormat="1" applyFont="1" applyFill="1" applyBorder="1" applyAlignment="1">
      <alignment vertical="center"/>
    </xf>
    <xf numFmtId="0" fontId="20" fillId="24" borderId="28" xfId="0" applyFont="1" applyFill="1" applyBorder="1" applyAlignment="1">
      <alignment vertical="center"/>
    </xf>
    <xf numFmtId="0" fontId="0" fillId="24" borderId="17" xfId="0" applyFill="1" applyBorder="1" applyAlignment="1">
      <alignment vertical="center"/>
    </xf>
    <xf numFmtId="189" fontId="0" fillId="24" borderId="17" xfId="52" applyNumberFormat="1" applyFont="1" applyFill="1" applyBorder="1" applyAlignment="1">
      <alignment horizontal="center" vertical="center"/>
    </xf>
    <xf numFmtId="189" fontId="0" fillId="24" borderId="17" xfId="52" applyNumberFormat="1" applyFont="1" applyFill="1" applyBorder="1" applyAlignment="1">
      <alignment vertical="center"/>
    </xf>
    <xf numFmtId="0" fontId="0" fillId="24" borderId="17" xfId="0" applyFill="1" applyBorder="1" applyAlignment="1">
      <alignment horizontal="center" vertical="center"/>
    </xf>
    <xf numFmtId="0" fontId="20" fillId="24" borderId="25" xfId="0" applyFont="1" applyFill="1" applyBorder="1" applyAlignment="1">
      <alignment vertical="center" wrapText="1"/>
    </xf>
    <xf numFmtId="0" fontId="20" fillId="24" borderId="29" xfId="0" applyFont="1" applyFill="1" applyBorder="1" applyAlignment="1">
      <alignment vertical="center" wrapText="1"/>
    </xf>
    <xf numFmtId="189" fontId="0" fillId="24" borderId="16" xfId="52" applyNumberFormat="1" applyFont="1" applyFill="1" applyBorder="1" applyAlignment="1">
      <alignment vertical="center"/>
    </xf>
    <xf numFmtId="0" fontId="0" fillId="24" borderId="0" xfId="0" applyFill="1" applyAlignment="1">
      <alignment vertical="center"/>
    </xf>
    <xf numFmtId="189" fontId="0" fillId="24" borderId="0" xfId="52" applyNumberFormat="1" applyFont="1" applyFill="1" applyAlignment="1">
      <alignment horizontal="center" vertical="center"/>
    </xf>
    <xf numFmtId="189" fontId="0" fillId="24" borderId="0" xfId="52" applyNumberFormat="1" applyFont="1" applyFill="1" applyAlignment="1">
      <alignment vertical="center"/>
    </xf>
    <xf numFmtId="0" fontId="0" fillId="24" borderId="0" xfId="0" applyFill="1" applyAlignment="1">
      <alignment horizontal="center" vertical="center"/>
    </xf>
    <xf numFmtId="0" fontId="19" fillId="24" borderId="0" xfId="0" applyFont="1" applyFill="1" applyAlignment="1">
      <alignment vertical="center"/>
    </xf>
    <xf numFmtId="0" fontId="21" fillId="24" borderId="30" xfId="0" applyFont="1" applyFill="1" applyBorder="1" applyAlignment="1">
      <alignment horizontal="center" vertical="center" wrapText="1"/>
    </xf>
    <xf numFmtId="0" fontId="26" fillId="24" borderId="30" xfId="0" applyFont="1" applyFill="1" applyBorder="1" applyAlignment="1">
      <alignment horizontal="center" vertical="center" wrapText="1"/>
    </xf>
    <xf numFmtId="0" fontId="19" fillId="24" borderId="30" xfId="0" applyFont="1" applyFill="1" applyBorder="1" applyAlignment="1">
      <alignment vertical="center"/>
    </xf>
    <xf numFmtId="0" fontId="19" fillId="24" borderId="31" xfId="0" applyFont="1" applyFill="1" applyBorder="1" applyAlignment="1">
      <alignment horizontal="center" vertical="center"/>
    </xf>
    <xf numFmtId="0" fontId="19" fillId="24" borderId="32"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5"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0" fillId="24" borderId="0" xfId="0" applyFill="1" applyBorder="1" applyAlignment="1">
      <alignment vertical="center"/>
    </xf>
    <xf numFmtId="0" fontId="0" fillId="0" borderId="0" xfId="0" applyFill="1"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horizontal="center" vertical="center" wrapText="1"/>
    </xf>
    <xf numFmtId="0" fontId="0" fillId="0" borderId="10" xfId="0" applyFill="1" applyBorder="1" applyAlignment="1">
      <alignment vertical="center"/>
    </xf>
    <xf numFmtId="0" fontId="21" fillId="0" borderId="10" xfId="0" applyFont="1" applyBorder="1" applyAlignment="1">
      <alignment horizontal="center" vertical="center" wrapText="1"/>
    </xf>
    <xf numFmtId="0" fontId="20" fillId="16" borderId="10" xfId="0" applyFont="1" applyFill="1" applyBorder="1" applyAlignment="1">
      <alignment horizontal="center" vertical="center"/>
    </xf>
    <xf numFmtId="0" fontId="0" fillId="0" borderId="10" xfId="0" applyBorder="1" applyAlignment="1">
      <alignment vertical="center"/>
    </xf>
    <xf numFmtId="3" fontId="0" fillId="0" borderId="33" xfId="0" applyNumberFormat="1" applyFont="1" applyFill="1" applyBorder="1" applyAlignment="1">
      <alignment horizontal="left" vertical="center"/>
    </xf>
    <xf numFmtId="0" fontId="21" fillId="0" borderId="34" xfId="0" applyFont="1" applyFill="1" applyBorder="1" applyAlignment="1">
      <alignment horizontal="center" vertical="center" wrapText="1"/>
    </xf>
    <xf numFmtId="0" fontId="0" fillId="0" borderId="34" xfId="0" applyFont="1" applyFill="1" applyBorder="1" applyAlignment="1">
      <alignment horizontal="justify" vertical="center"/>
    </xf>
    <xf numFmtId="0" fontId="0" fillId="0" borderId="34" xfId="0" applyFont="1" applyFill="1" applyBorder="1" applyAlignment="1">
      <alignment horizontal="left" vertical="center"/>
    </xf>
    <xf numFmtId="0" fontId="20" fillId="0" borderId="35" xfId="0" applyFont="1" applyFill="1" applyBorder="1" applyAlignment="1">
      <alignment horizontal="left" vertical="center"/>
    </xf>
    <xf numFmtId="49" fontId="19" fillId="0" borderId="11" xfId="52" applyNumberFormat="1" applyFont="1" applyFill="1" applyBorder="1" applyAlignment="1">
      <alignment horizontal="center" vertical="center"/>
    </xf>
    <xf numFmtId="0" fontId="21" fillId="0" borderId="36" xfId="0" applyFont="1" applyFill="1" applyBorder="1" applyAlignment="1">
      <alignment horizontal="center" vertical="center"/>
    </xf>
    <xf numFmtId="49" fontId="19" fillId="0" borderId="36" xfId="52" applyNumberFormat="1" applyFont="1" applyFill="1" applyBorder="1" applyAlignment="1">
      <alignment horizontal="center" vertical="center"/>
    </xf>
    <xf numFmtId="0" fontId="21" fillId="0" borderId="37" xfId="0" applyFont="1" applyFill="1" applyBorder="1" applyAlignment="1">
      <alignment horizontal="center" vertical="center"/>
    </xf>
    <xf numFmtId="49" fontId="19" fillId="0" borderId="29" xfId="52" applyNumberFormat="1" applyFont="1" applyFill="1" applyBorder="1" applyAlignment="1">
      <alignment horizontal="center" vertical="center"/>
    </xf>
    <xf numFmtId="0" fontId="21" fillId="16" borderId="37" xfId="0" applyFont="1" applyFill="1" applyBorder="1" applyAlignment="1">
      <alignment horizontal="center" vertical="center"/>
    </xf>
    <xf numFmtId="0" fontId="21" fillId="16" borderId="35" xfId="0" applyFont="1" applyFill="1" applyBorder="1" applyAlignment="1">
      <alignment horizontal="center" vertical="center"/>
    </xf>
    <xf numFmtId="0" fontId="28"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20" fillId="0" borderId="37" xfId="0" applyFont="1" applyBorder="1" applyAlignment="1">
      <alignment horizontal="center" vertical="center"/>
    </xf>
    <xf numFmtId="0" fontId="0" fillId="0" borderId="10" xfId="0" applyFont="1" applyBorder="1" applyAlignment="1">
      <alignment horizontal="center" vertical="center" wrapText="1"/>
    </xf>
    <xf numFmtId="0" fontId="27" fillId="4" borderId="10" xfId="0" applyFont="1" applyFill="1" applyBorder="1" applyAlignment="1">
      <alignment vertical="center"/>
    </xf>
    <xf numFmtId="14" fontId="0" fillId="0" borderId="10" xfId="0" applyNumberFormat="1" applyFont="1"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xf>
    <xf numFmtId="0" fontId="21" fillId="0" borderId="0" xfId="0" applyFont="1" applyFill="1" applyBorder="1" applyAlignment="1">
      <alignment horizontal="justify" vertical="center"/>
    </xf>
    <xf numFmtId="191" fontId="19" fillId="0" borderId="0" xfId="0" applyNumberFormat="1" applyFont="1" applyFill="1" applyBorder="1" applyAlignment="1">
      <alignment horizontal="center" vertical="center"/>
    </xf>
    <xf numFmtId="190" fontId="0" fillId="0" borderId="0" xfId="0" applyNumberFormat="1" applyFont="1" applyFill="1" applyBorder="1" applyAlignment="1">
      <alignment horizontal="left" vertical="center"/>
    </xf>
    <xf numFmtId="186" fontId="20" fillId="0" borderId="11" xfId="0" applyNumberFormat="1" applyFont="1" applyFill="1" applyBorder="1" applyAlignment="1">
      <alignment horizontal="left" vertical="center"/>
    </xf>
    <xf numFmtId="0" fontId="28" fillId="0" borderId="0" xfId="0" applyFont="1" applyFill="1" applyBorder="1" applyAlignment="1">
      <alignment vertical="center"/>
    </xf>
    <xf numFmtId="0" fontId="23" fillId="0" borderId="0" xfId="0" applyFont="1" applyFill="1" applyBorder="1" applyAlignment="1">
      <alignment vertical="center"/>
    </xf>
    <xf numFmtId="0" fontId="27" fillId="24" borderId="20" xfId="0" applyFont="1" applyFill="1" applyBorder="1" applyAlignment="1">
      <alignment horizontal="left" vertical="center"/>
    </xf>
    <xf numFmtId="0" fontId="23" fillId="24" borderId="12" xfId="0" applyFont="1" applyFill="1" applyBorder="1" applyAlignment="1">
      <alignment horizontal="center" vertical="center"/>
    </xf>
    <xf numFmtId="0" fontId="23" fillId="24" borderId="0" xfId="0" applyFont="1" applyFill="1" applyBorder="1" applyAlignment="1">
      <alignment horizontal="center" vertical="center"/>
    </xf>
    <xf numFmtId="0" fontId="0" fillId="24" borderId="38" xfId="0" applyFill="1" applyBorder="1" applyAlignment="1">
      <alignment vertical="center"/>
    </xf>
    <xf numFmtId="0" fontId="20" fillId="24" borderId="11" xfId="0" applyFont="1" applyFill="1" applyBorder="1" applyAlignment="1">
      <alignment vertical="center"/>
    </xf>
    <xf numFmtId="0" fontId="20" fillId="24" borderId="17" xfId="0" applyFont="1" applyFill="1" applyBorder="1" applyAlignment="1">
      <alignment vertical="center"/>
    </xf>
    <xf numFmtId="0" fontId="20" fillId="24" borderId="11" xfId="0" applyFont="1" applyFill="1" applyBorder="1" applyAlignment="1">
      <alignment vertical="center" wrapText="1"/>
    </xf>
    <xf numFmtId="0" fontId="0" fillId="24" borderId="10" xfId="0" applyFill="1" applyBorder="1" applyAlignment="1">
      <alignment horizontal="center" vertical="center" wrapText="1"/>
    </xf>
    <xf numFmtId="196" fontId="42" fillId="0" borderId="10" xfId="54" applyNumberFormat="1" applyFont="1" applyBorder="1" applyAlignment="1">
      <alignment horizontal="center" vertical="center"/>
    </xf>
    <xf numFmtId="1" fontId="25" fillId="0" borderId="10" xfId="0" applyNumberFormat="1" applyFont="1" applyBorder="1" applyAlignment="1">
      <alignment horizontal="center" vertical="center" wrapText="1"/>
    </xf>
    <xf numFmtId="0" fontId="25" fillId="25" borderId="10" xfId="0" applyFont="1" applyFill="1" applyBorder="1" applyAlignment="1">
      <alignment vertical="center" wrapText="1"/>
    </xf>
    <xf numFmtId="0" fontId="25" fillId="25" borderId="10" xfId="57" applyFont="1" applyFill="1" applyBorder="1" applyAlignment="1">
      <alignment horizontal="justify" vertical="center" wrapText="1"/>
    </xf>
    <xf numFmtId="1" fontId="25" fillId="0" borderId="10" xfId="57" applyNumberFormat="1" applyFont="1" applyBorder="1" applyAlignment="1">
      <alignment horizontal="center" vertical="center" wrapText="1"/>
    </xf>
    <xf numFmtId="0" fontId="25" fillId="25" borderId="10" xfId="0" applyFont="1" applyFill="1" applyBorder="1" applyAlignment="1">
      <alignment horizontal="left" vertical="center" wrapText="1"/>
    </xf>
    <xf numFmtId="0" fontId="25" fillId="24" borderId="10" xfId="0" applyFont="1" applyFill="1" applyBorder="1" applyAlignment="1">
      <alignment horizontal="justify" vertical="center" wrapText="1"/>
    </xf>
    <xf numFmtId="176" fontId="27" fillId="4" borderId="10" xfId="0" applyNumberFormat="1" applyFont="1" applyFill="1" applyBorder="1" applyAlignment="1">
      <alignment vertical="center"/>
    </xf>
    <xf numFmtId="176" fontId="27" fillId="4" borderId="10" xfId="54" applyFont="1" applyFill="1" applyBorder="1" applyAlignment="1">
      <alignment vertical="center"/>
    </xf>
    <xf numFmtId="0" fontId="22" fillId="0" borderId="10" xfId="0" applyFont="1" applyBorder="1" applyAlignment="1">
      <alignment horizontal="center" vertical="center" wrapText="1"/>
    </xf>
    <xf numFmtId="0" fontId="43" fillId="24" borderId="10" xfId="0" applyFont="1" applyFill="1" applyBorder="1" applyAlignment="1">
      <alignment horizontal="center" vertical="center" wrapText="1"/>
    </xf>
    <xf numFmtId="0" fontId="0" fillId="24" borderId="10" xfId="52" applyNumberFormat="1" applyFont="1" applyFill="1" applyBorder="1" applyAlignment="1">
      <alignment vertical="center"/>
    </xf>
    <xf numFmtId="0" fontId="20" fillId="24" borderId="10" xfId="0" applyFont="1" applyFill="1" applyBorder="1" applyAlignment="1">
      <alignment horizontal="center" vertical="center" wrapText="1"/>
    </xf>
    <xf numFmtId="189" fontId="20" fillId="24" borderId="10" xfId="52"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vertical="center" wrapText="1"/>
    </xf>
    <xf numFmtId="199" fontId="0" fillId="24" borderId="10" xfId="0" applyNumberFormat="1" applyFill="1" applyBorder="1" applyAlignment="1">
      <alignment horizontal="center" vertical="center"/>
    </xf>
    <xf numFmtId="199" fontId="23" fillId="24" borderId="10" xfId="0" applyNumberFormat="1" applyFont="1" applyFill="1" applyBorder="1" applyAlignment="1">
      <alignment vertical="center"/>
    </xf>
    <xf numFmtId="0" fontId="19" fillId="24" borderId="10" xfId="0" applyFont="1" applyFill="1" applyBorder="1" applyAlignment="1">
      <alignment horizontal="center" vertical="center"/>
    </xf>
    <xf numFmtId="176" fontId="0" fillId="24" borderId="10" xfId="54" applyFont="1" applyFill="1" applyBorder="1" applyAlignment="1">
      <alignment horizontal="center" vertical="center"/>
    </xf>
    <xf numFmtId="176" fontId="0" fillId="24" borderId="10" xfId="54" applyFont="1" applyFill="1" applyBorder="1" applyAlignment="1">
      <alignment vertical="center"/>
    </xf>
    <xf numFmtId="3" fontId="23" fillId="0" borderId="10" xfId="0" applyNumberFormat="1" applyFont="1" applyFill="1" applyBorder="1" applyAlignment="1">
      <alignment horizontal="justify" vertical="center" wrapText="1"/>
    </xf>
    <xf numFmtId="189" fontId="23" fillId="0" borderId="10" xfId="53" applyNumberFormat="1" applyFont="1" applyFill="1" applyBorder="1" applyAlignment="1">
      <alignment horizontal="justify" vertical="center" wrapText="1"/>
    </xf>
    <xf numFmtId="3" fontId="22" fillId="0" borderId="10" xfId="0" applyNumberFormat="1" applyFont="1" applyFill="1" applyBorder="1" applyAlignment="1">
      <alignment horizontal="justify" vertical="center" wrapText="1"/>
    </xf>
    <xf numFmtId="189" fontId="22" fillId="0" borderId="10" xfId="53" applyNumberFormat="1" applyFont="1" applyFill="1" applyBorder="1" applyAlignment="1">
      <alignment horizontal="justify" vertical="center" wrapText="1"/>
    </xf>
    <xf numFmtId="3" fontId="25" fillId="24" borderId="10" xfId="0" applyNumberFormat="1" applyFont="1" applyFill="1" applyBorder="1" applyAlignment="1">
      <alignment vertical="center" wrapText="1"/>
    </xf>
    <xf numFmtId="3" fontId="25" fillId="26" borderId="10" xfId="57" applyNumberFormat="1" applyFont="1" applyFill="1" applyBorder="1" applyAlignment="1">
      <alignment horizontal="right" vertical="center" wrapText="1"/>
    </xf>
    <xf numFmtId="3" fontId="25" fillId="24" borderId="10" xfId="57" applyNumberFormat="1" applyFont="1" applyFill="1" applyBorder="1" applyAlignment="1">
      <alignment horizontal="right" vertical="center" wrapText="1"/>
    </xf>
    <xf numFmtId="200" fontId="25" fillId="26" borderId="10" xfId="54" applyNumberFormat="1" applyFont="1" applyFill="1" applyBorder="1" applyAlignment="1">
      <alignment horizontal="center" vertical="center" wrapText="1"/>
    </xf>
    <xf numFmtId="200" fontId="25" fillId="24" borderId="10" xfId="0" applyNumberFormat="1" applyFont="1" applyFill="1" applyBorder="1" applyAlignment="1">
      <alignment horizontal="center" vertical="center" wrapText="1"/>
    </xf>
    <xf numFmtId="0" fontId="0" fillId="24" borderId="38" xfId="0" applyFont="1" applyFill="1" applyBorder="1" applyAlignment="1">
      <alignment vertical="center" wrapText="1"/>
    </xf>
    <xf numFmtId="0" fontId="0" fillId="24" borderId="38" xfId="0" applyFont="1" applyFill="1" applyBorder="1" applyAlignment="1">
      <alignment horizontal="center" vertical="center" wrapText="1"/>
    </xf>
    <xf numFmtId="0" fontId="21" fillId="24" borderId="37" xfId="0" applyFont="1" applyFill="1" applyBorder="1" applyAlignment="1">
      <alignment horizontal="center" vertical="center"/>
    </xf>
    <xf numFmtId="3" fontId="20" fillId="24" borderId="35" xfId="0" applyNumberFormat="1" applyFont="1" applyFill="1" applyBorder="1" applyAlignment="1">
      <alignment horizontal="right" vertical="center"/>
    </xf>
    <xf numFmtId="199" fontId="27" fillId="0" borderId="0" xfId="0" applyNumberFormat="1" applyFont="1" applyFill="1" applyAlignment="1">
      <alignment vertical="center"/>
    </xf>
    <xf numFmtId="4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209" fontId="44" fillId="0" borderId="10" xfId="0" applyNumberFormat="1" applyFont="1" applyBorder="1" applyAlignment="1">
      <alignment horizontal="center" vertical="center"/>
    </xf>
    <xf numFmtId="212" fontId="22" fillId="0" borderId="10" xfId="0" applyNumberFormat="1" applyFont="1" applyFill="1" applyBorder="1" applyAlignment="1">
      <alignment horizontal="center" vertical="center" wrapText="1"/>
    </xf>
    <xf numFmtId="0" fontId="0" fillId="0" borderId="10" xfId="0" applyNumberFormat="1" applyFont="1" applyFill="1" applyBorder="1" applyAlignment="1" quotePrefix="1">
      <alignment horizontal="center" vertical="center" wrapText="1"/>
    </xf>
    <xf numFmtId="1"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top" wrapText="1"/>
    </xf>
    <xf numFmtId="49" fontId="22" fillId="0" borderId="10" xfId="57" applyNumberFormat="1" applyFont="1" applyFill="1" applyBorder="1" applyAlignment="1">
      <alignment horizontal="center" vertical="center" wrapText="1"/>
    </xf>
    <xf numFmtId="0" fontId="0" fillId="24" borderId="10" xfId="0" applyNumberFormat="1" applyFont="1" applyFill="1" applyBorder="1" applyAlignment="1">
      <alignment horizontal="center" vertical="center" wrapText="1"/>
    </xf>
    <xf numFmtId="0" fontId="0" fillId="24" borderId="10" xfId="0" applyNumberFormat="1" applyFont="1" applyFill="1" applyBorder="1" applyAlignment="1" quotePrefix="1">
      <alignment horizontal="center" vertical="center" wrapText="1"/>
    </xf>
    <xf numFmtId="189" fontId="20" fillId="24" borderId="37" xfId="0" applyNumberFormat="1" applyFont="1" applyFill="1" applyBorder="1" applyAlignment="1">
      <alignment horizontal="center" vertical="center"/>
    </xf>
    <xf numFmtId="189" fontId="20" fillId="24" borderId="27" xfId="52" applyNumberFormat="1" applyFont="1" applyFill="1" applyBorder="1" applyAlignment="1">
      <alignment vertical="center"/>
    </xf>
    <xf numFmtId="189" fontId="20" fillId="24" borderId="10" xfId="52" applyNumberFormat="1" applyFont="1" applyFill="1" applyBorder="1" applyAlignment="1">
      <alignment vertical="center"/>
    </xf>
    <xf numFmtId="0" fontId="25" fillId="25" borderId="10" xfId="0" applyFont="1" applyFill="1" applyBorder="1" applyAlignment="1">
      <alignment horizontal="left" vertical="center" wrapText="1"/>
    </xf>
    <xf numFmtId="0" fontId="20" fillId="24" borderId="37" xfId="0" applyFont="1" applyFill="1" applyBorder="1" applyAlignment="1">
      <alignment horizontal="center" vertical="center"/>
    </xf>
    <xf numFmtId="189" fontId="20" fillId="24" borderId="37" xfId="52" applyNumberFormat="1" applyFont="1" applyFill="1" applyBorder="1" applyAlignment="1">
      <alignment horizontal="center" vertical="center" wrapText="1"/>
    </xf>
    <xf numFmtId="0" fontId="20" fillId="24" borderId="10" xfId="0" applyFont="1" applyFill="1" applyBorder="1" applyAlignment="1">
      <alignment horizontal="center" vertical="center" wrapText="1"/>
    </xf>
    <xf numFmtId="189" fontId="20" fillId="24" borderId="10" xfId="52"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189" fontId="20" fillId="24" borderId="37" xfId="52" applyNumberFormat="1" applyFont="1" applyFill="1" applyBorder="1" applyAlignment="1">
      <alignment horizontal="center" vertical="center"/>
    </xf>
    <xf numFmtId="176" fontId="22" fillId="0" borderId="39" xfId="54" applyFont="1" applyFill="1" applyBorder="1" applyAlignment="1">
      <alignment horizontal="center" vertical="center" wrapText="1"/>
    </xf>
    <xf numFmtId="212" fontId="20" fillId="24" borderId="10" xfId="53" applyNumberFormat="1" applyFont="1" applyFill="1" applyBorder="1" applyAlignment="1">
      <alignment horizontal="center" vertical="center" wrapText="1"/>
    </xf>
    <xf numFmtId="0" fontId="25" fillId="24" borderId="10" xfId="0" applyFont="1" applyFill="1" applyBorder="1" applyAlignment="1">
      <alignment horizontal="left" vertical="center" wrapText="1"/>
    </xf>
    <xf numFmtId="3" fontId="28" fillId="0" borderId="35" xfId="0" applyNumberFormat="1" applyFont="1" applyFill="1" applyBorder="1" applyAlignment="1">
      <alignment horizontal="right" vertical="center"/>
    </xf>
    <xf numFmtId="3" fontId="23" fillId="0" borderId="33" xfId="0" applyNumberFormat="1" applyFont="1" applyFill="1" applyBorder="1" applyAlignment="1">
      <alignment horizontal="right" vertical="center"/>
    </xf>
    <xf numFmtId="1" fontId="25" fillId="27" borderId="10" xfId="60" applyNumberFormat="1" applyFont="1" applyFill="1" applyBorder="1" applyAlignment="1">
      <alignment horizontal="center" vertical="center" wrapText="1"/>
    </xf>
    <xf numFmtId="1" fontId="25" fillId="27" borderId="10" xfId="0" applyNumberFormat="1" applyFont="1" applyFill="1" applyBorder="1" applyAlignment="1">
      <alignment horizontal="center" vertical="center" wrapText="1"/>
    </xf>
    <xf numFmtId="0" fontId="25" fillId="24" borderId="10" xfId="0" applyFont="1" applyFill="1" applyBorder="1" applyAlignment="1">
      <alignment vertical="center" wrapText="1"/>
    </xf>
    <xf numFmtId="0" fontId="25" fillId="24" borderId="10" xfId="57" applyFont="1" applyFill="1" applyBorder="1" applyAlignment="1">
      <alignment horizontal="justify" vertical="center" wrapText="1"/>
    </xf>
    <xf numFmtId="1" fontId="25" fillId="28" borderId="10" xfId="57" applyNumberFormat="1" applyFont="1" applyFill="1" applyBorder="1" applyAlignment="1">
      <alignment horizontal="center" vertical="center" wrapText="1"/>
    </xf>
    <xf numFmtId="1" fontId="25" fillId="28"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189" fontId="20" fillId="24" borderId="10" xfId="53"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4" fontId="0" fillId="0" borderId="10" xfId="0" applyNumberFormat="1" applyFont="1" applyBorder="1" applyAlignment="1">
      <alignment vertical="center"/>
    </xf>
    <xf numFmtId="14" fontId="0" fillId="0" borderId="10" xfId="0" applyNumberFormat="1" applyFont="1" applyBorder="1" applyAlignment="1">
      <alignment horizontal="right" vertical="center"/>
    </xf>
    <xf numFmtId="0" fontId="45" fillId="0" borderId="0" xfId="0" applyFont="1" applyAlignment="1">
      <alignment horizontal="center" vertical="center" wrapText="1"/>
    </xf>
    <xf numFmtId="0" fontId="23" fillId="0" borderId="10" xfId="0" applyFont="1" applyBorder="1" applyAlignment="1">
      <alignment horizontal="center" vertical="center"/>
    </xf>
    <xf numFmtId="0" fontId="20" fillId="0" borderId="37" xfId="0" applyFont="1" applyBorder="1" applyAlignment="1">
      <alignment horizontal="center" vertical="center"/>
    </xf>
    <xf numFmtId="0" fontId="32" fillId="0" borderId="10" xfId="0" applyFont="1" applyBorder="1" applyAlignment="1">
      <alignment horizontal="center" vertical="center"/>
    </xf>
    <xf numFmtId="212" fontId="20" fillId="24" borderId="33" xfId="47" applyNumberFormat="1" applyFont="1" applyFill="1" applyBorder="1" applyAlignment="1">
      <alignment horizontal="center" vertical="center"/>
    </xf>
    <xf numFmtId="212" fontId="20" fillId="24" borderId="20" xfId="47" applyNumberFormat="1" applyFont="1" applyFill="1" applyBorder="1" applyAlignment="1">
      <alignment horizontal="center" vertical="center"/>
    </xf>
    <xf numFmtId="212" fontId="20" fillId="24" borderId="38" xfId="47" applyNumberFormat="1" applyFont="1" applyFill="1" applyBorder="1" applyAlignment="1">
      <alignment horizontal="center" vertical="center"/>
    </xf>
    <xf numFmtId="0" fontId="23" fillId="0" borderId="33" xfId="0" applyFont="1" applyBorder="1" applyAlignment="1">
      <alignment horizontal="center" vertical="center"/>
    </xf>
    <xf numFmtId="0" fontId="23" fillId="0" borderId="20" xfId="0" applyFont="1" applyBorder="1" applyAlignment="1">
      <alignment horizontal="center" vertical="center"/>
    </xf>
    <xf numFmtId="0" fontId="23" fillId="0" borderId="38" xfId="0" applyFont="1" applyBorder="1" applyAlignment="1">
      <alignment horizontal="center" vertical="center"/>
    </xf>
    <xf numFmtId="0" fontId="25" fillId="24" borderId="10" xfId="0" applyFont="1" applyFill="1" applyBorder="1" applyAlignment="1">
      <alignment horizontal="left" vertical="center" wrapText="1"/>
    </xf>
    <xf numFmtId="0" fontId="25" fillId="28" borderId="10" xfId="0" applyFont="1" applyFill="1" applyBorder="1" applyAlignment="1">
      <alignment horizontal="left" vertical="center" wrapText="1"/>
    </xf>
    <xf numFmtId="0" fontId="25" fillId="0" borderId="10" xfId="0" applyFont="1" applyBorder="1" applyAlignment="1">
      <alignment horizontal="center" vertical="center"/>
    </xf>
    <xf numFmtId="0" fontId="28" fillId="0" borderId="33" xfId="0" applyFont="1" applyBorder="1" applyAlignment="1">
      <alignment horizontal="center" vertical="center"/>
    </xf>
    <xf numFmtId="0" fontId="28" fillId="0" borderId="20" xfId="0" applyFont="1" applyBorder="1" applyAlignment="1">
      <alignment horizontal="center" vertical="center"/>
    </xf>
    <xf numFmtId="0" fontId="28" fillId="0" borderId="38" xfId="0" applyFont="1" applyBorder="1" applyAlignment="1">
      <alignment horizontal="center" vertical="center"/>
    </xf>
    <xf numFmtId="14" fontId="23" fillId="0" borderId="33" xfId="0" applyNumberFormat="1" applyFont="1" applyBorder="1" applyAlignment="1">
      <alignment horizontal="center" vertical="center"/>
    </xf>
    <xf numFmtId="14" fontId="23" fillId="0" borderId="38" xfId="0" applyNumberFormat="1" applyFont="1" applyBorder="1" applyAlignment="1">
      <alignment horizontal="center" vertical="center"/>
    </xf>
    <xf numFmtId="0" fontId="0" fillId="0" borderId="10" xfId="0" applyFont="1" applyBorder="1" applyAlignment="1">
      <alignment horizontal="center" vertical="center"/>
    </xf>
    <xf numFmtId="0" fontId="0" fillId="0" borderId="37" xfId="0" applyFont="1" applyBorder="1" applyAlignment="1">
      <alignment horizontal="center" vertical="center"/>
    </xf>
    <xf numFmtId="0" fontId="0" fillId="24" borderId="33" xfId="0" applyFont="1" applyFill="1" applyBorder="1" applyAlignment="1">
      <alignment horizontal="justify" vertical="center" wrapText="1"/>
    </xf>
    <xf numFmtId="0" fontId="0" fillId="24" borderId="20" xfId="0" applyFont="1" applyFill="1" applyBorder="1" applyAlignment="1">
      <alignment horizontal="justify" vertical="center" wrapText="1"/>
    </xf>
    <xf numFmtId="0" fontId="0" fillId="24" borderId="38" xfId="0" applyFont="1" applyFill="1" applyBorder="1" applyAlignment="1">
      <alignment horizontal="justify" vertical="center" wrapText="1"/>
    </xf>
    <xf numFmtId="0" fontId="20" fillId="0" borderId="10" xfId="0" applyFont="1" applyBorder="1" applyAlignment="1">
      <alignment horizontal="center" vertical="center" wrapText="1"/>
    </xf>
    <xf numFmtId="0" fontId="28" fillId="0" borderId="10" xfId="0" applyFont="1" applyBorder="1" applyAlignment="1">
      <alignment horizontal="center" vertical="center"/>
    </xf>
    <xf numFmtId="49" fontId="19" fillId="0" borderId="0" xfId="52" applyNumberFormat="1" applyFont="1" applyFill="1" applyBorder="1" applyAlignment="1">
      <alignment horizontal="center" vertical="center"/>
    </xf>
    <xf numFmtId="0" fontId="20" fillId="24" borderId="20" xfId="0" applyFont="1" applyFill="1" applyBorder="1" applyAlignment="1">
      <alignment horizontal="center" vertical="center" wrapText="1"/>
    </xf>
    <xf numFmtId="0" fontId="20" fillId="24" borderId="3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35" xfId="0" applyFont="1" applyBorder="1" applyAlignment="1">
      <alignment horizontal="center" vertical="center"/>
    </xf>
    <xf numFmtId="0" fontId="28" fillId="0" borderId="11" xfId="0" applyFont="1" applyBorder="1" applyAlignment="1">
      <alignment horizontal="center" vertical="center"/>
    </xf>
    <xf numFmtId="0" fontId="28" fillId="0" borderId="29" xfId="0" applyFont="1" applyBorder="1" applyAlignment="1">
      <alignment horizontal="center" vertical="center"/>
    </xf>
    <xf numFmtId="0" fontId="21" fillId="0" borderId="0" xfId="0" applyFont="1" applyFill="1" applyBorder="1" applyAlignment="1">
      <alignment horizontal="center" vertical="center"/>
    </xf>
    <xf numFmtId="0" fontId="20" fillId="0" borderId="37" xfId="0" applyFont="1" applyBorder="1" applyAlignment="1">
      <alignment horizontal="left" vertical="center"/>
    </xf>
    <xf numFmtId="199" fontId="20" fillId="24" borderId="33" xfId="47" applyNumberFormat="1" applyFont="1" applyFill="1" applyBorder="1" applyAlignment="1">
      <alignment horizontal="right" vertical="center"/>
    </xf>
    <xf numFmtId="199" fontId="20" fillId="24" borderId="20" xfId="47" applyNumberFormat="1" applyFont="1" applyFill="1" applyBorder="1" applyAlignment="1">
      <alignment horizontal="right" vertical="center"/>
    </xf>
    <xf numFmtId="199" fontId="20" fillId="24" borderId="38" xfId="47" applyNumberFormat="1" applyFont="1" applyFill="1" applyBorder="1" applyAlignment="1">
      <alignment horizontal="right" vertical="center"/>
    </xf>
    <xf numFmtId="0" fontId="20" fillId="16" borderId="10" xfId="0" applyFont="1" applyFill="1" applyBorder="1" applyAlignment="1">
      <alignment horizontal="left" vertical="center" wrapText="1"/>
    </xf>
    <xf numFmtId="0" fontId="20" fillId="0" borderId="33" xfId="0" applyFont="1" applyBorder="1" applyAlignment="1">
      <alignment horizontal="left" vertical="center" wrapText="1"/>
    </xf>
    <xf numFmtId="0" fontId="20" fillId="0" borderId="20" xfId="0" applyFont="1" applyBorder="1" applyAlignment="1">
      <alignment horizontal="left" vertical="center" wrapText="1"/>
    </xf>
    <xf numFmtId="0" fontId="20" fillId="0" borderId="38" xfId="0" applyFont="1" applyBorder="1" applyAlignment="1">
      <alignment horizontal="left" vertical="center" wrapText="1"/>
    </xf>
    <xf numFmtId="0" fontId="20" fillId="16" borderId="40" xfId="0" applyFont="1" applyFill="1" applyBorder="1" applyAlignment="1">
      <alignment horizontal="left" vertical="center" wrapText="1"/>
    </xf>
    <xf numFmtId="0" fontId="20" fillId="16" borderId="41" xfId="0" applyFont="1" applyFill="1" applyBorder="1" applyAlignment="1">
      <alignment horizontal="left" vertical="center" wrapText="1"/>
    </xf>
    <xf numFmtId="0" fontId="20" fillId="16" borderId="42" xfId="0" applyFont="1" applyFill="1" applyBorder="1" applyAlignment="1">
      <alignment horizontal="left" vertical="center" wrapText="1"/>
    </xf>
    <xf numFmtId="0" fontId="20" fillId="16" borderId="35" xfId="0" applyFont="1" applyFill="1" applyBorder="1" applyAlignment="1">
      <alignment horizontal="left" vertical="center" wrapText="1"/>
    </xf>
    <xf numFmtId="0" fontId="20" fillId="16" borderId="11" xfId="0" applyFont="1" applyFill="1" applyBorder="1" applyAlignment="1">
      <alignment horizontal="left" vertical="center" wrapText="1"/>
    </xf>
    <xf numFmtId="0" fontId="20" fillId="16" borderId="29" xfId="0" applyFont="1" applyFill="1" applyBorder="1" applyAlignment="1">
      <alignment horizontal="left" vertical="center" wrapText="1"/>
    </xf>
    <xf numFmtId="1" fontId="20" fillId="24" borderId="40" xfId="0" applyNumberFormat="1" applyFont="1" applyFill="1" applyBorder="1" applyAlignment="1">
      <alignment horizontal="center" vertical="center"/>
    </xf>
    <xf numFmtId="1" fontId="20" fillId="24" borderId="41" xfId="0" applyNumberFormat="1" applyFont="1" applyFill="1" applyBorder="1" applyAlignment="1">
      <alignment horizontal="center" vertical="center"/>
    </xf>
    <xf numFmtId="1" fontId="20" fillId="24" borderId="42" xfId="0" applyNumberFormat="1" applyFont="1" applyFill="1" applyBorder="1" applyAlignment="1">
      <alignment horizontal="center" vertical="center"/>
    </xf>
    <xf numFmtId="1" fontId="20" fillId="24" borderId="35" xfId="0" applyNumberFormat="1" applyFont="1" applyFill="1" applyBorder="1" applyAlignment="1">
      <alignment horizontal="center" vertical="center"/>
    </xf>
    <xf numFmtId="1" fontId="20" fillId="24" borderId="11" xfId="0" applyNumberFormat="1" applyFont="1" applyFill="1" applyBorder="1" applyAlignment="1">
      <alignment horizontal="center" vertical="center"/>
    </xf>
    <xf numFmtId="1" fontId="20" fillId="24" borderId="29" xfId="0" applyNumberFormat="1" applyFont="1" applyFill="1" applyBorder="1" applyAlignment="1">
      <alignment horizontal="center" vertical="center"/>
    </xf>
    <xf numFmtId="0" fontId="20" fillId="0" borderId="33" xfId="0" applyFont="1" applyBorder="1" applyAlignment="1">
      <alignment horizontal="right" vertical="center"/>
    </xf>
    <xf numFmtId="0" fontId="20" fillId="0" borderId="20" xfId="0" applyFont="1" applyBorder="1" applyAlignment="1">
      <alignment horizontal="right" vertical="center"/>
    </xf>
    <xf numFmtId="0" fontId="20" fillId="0" borderId="38" xfId="0" applyFont="1" applyBorder="1" applyAlignment="1">
      <alignment horizontal="right" vertical="center"/>
    </xf>
    <xf numFmtId="14" fontId="28" fillId="0" borderId="33" xfId="0" applyNumberFormat="1"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14" fontId="28" fillId="0" borderId="10" xfId="0" applyNumberFormat="1" applyFont="1" applyBorder="1" applyAlignment="1">
      <alignment horizontal="center" vertical="center"/>
    </xf>
    <xf numFmtId="49" fontId="19" fillId="0" borderId="11" xfId="52" applyNumberFormat="1" applyFont="1" applyFill="1" applyBorder="1" applyAlignment="1">
      <alignment horizontal="center" vertical="center"/>
    </xf>
    <xf numFmtId="0" fontId="20" fillId="0" borderId="10" xfId="0" applyFont="1" applyBorder="1" applyAlignment="1">
      <alignment horizontal="center" vertical="center"/>
    </xf>
    <xf numFmtId="189" fontId="23" fillId="0" borderId="27" xfId="53" applyNumberFormat="1" applyFont="1" applyFill="1" applyBorder="1" applyAlignment="1">
      <alignment horizontal="center" vertical="center" wrapText="1"/>
    </xf>
    <xf numFmtId="189" fontId="23" fillId="0" borderId="39" xfId="53" applyNumberFormat="1" applyFont="1" applyFill="1" applyBorder="1" applyAlignment="1">
      <alignment horizontal="center" vertical="center" wrapText="1"/>
    </xf>
    <xf numFmtId="189" fontId="23" fillId="0" borderId="37" xfId="53" applyNumberFormat="1" applyFont="1" applyFill="1" applyBorder="1" applyAlignment="1">
      <alignment horizontal="center" vertical="center" wrapText="1"/>
    </xf>
    <xf numFmtId="0" fontId="25" fillId="28" borderId="33" xfId="0" applyFont="1" applyFill="1" applyBorder="1" applyAlignment="1">
      <alignment horizontal="left" vertical="center" wrapText="1"/>
    </xf>
    <xf numFmtId="0" fontId="25" fillId="28" borderId="20" xfId="0" applyFont="1" applyFill="1" applyBorder="1" applyAlignment="1">
      <alignment horizontal="left" vertical="center" wrapText="1"/>
    </xf>
    <xf numFmtId="0" fontId="25" fillId="28" borderId="38" xfId="0" applyFont="1" applyFill="1" applyBorder="1" applyAlignment="1">
      <alignment horizontal="left" vertical="center" wrapText="1"/>
    </xf>
    <xf numFmtId="0" fontId="46" fillId="0" borderId="27" xfId="0" applyFont="1" applyBorder="1" applyAlignment="1">
      <alignment horizontal="center" vertical="center" wrapText="1"/>
    </xf>
    <xf numFmtId="0" fontId="46" fillId="0" borderId="37" xfId="0" applyFont="1" applyBorder="1" applyAlignment="1">
      <alignment horizontal="center" vertical="center" wrapText="1"/>
    </xf>
    <xf numFmtId="0" fontId="20" fillId="16" borderId="37" xfId="0" applyFont="1" applyFill="1" applyBorder="1" applyAlignment="1">
      <alignment horizontal="left" vertical="center" wrapText="1"/>
    </xf>
    <xf numFmtId="0" fontId="0" fillId="0" borderId="10" xfId="0" applyBorder="1" applyAlignment="1">
      <alignment horizontal="center" vertical="center"/>
    </xf>
    <xf numFmtId="0" fontId="20" fillId="0" borderId="10" xfId="0" applyFont="1" applyBorder="1" applyAlignment="1">
      <alignment horizontal="left" vertical="center"/>
    </xf>
    <xf numFmtId="0" fontId="25" fillId="0" borderId="10" xfId="0" applyFont="1" applyBorder="1" applyAlignment="1">
      <alignment horizontal="center" vertical="center" wrapText="1"/>
    </xf>
    <xf numFmtId="0" fontId="20" fillId="29" borderId="42" xfId="0" applyFont="1" applyFill="1" applyBorder="1" applyAlignment="1">
      <alignment horizontal="center" vertical="center"/>
    </xf>
    <xf numFmtId="0" fontId="20" fillId="29" borderId="36" xfId="0" applyFont="1" applyFill="1" applyBorder="1" applyAlignment="1">
      <alignment horizontal="center" vertical="center"/>
    </xf>
    <xf numFmtId="0" fontId="32" fillId="0" borderId="33" xfId="0" applyFont="1" applyBorder="1" applyAlignment="1">
      <alignment horizontal="center" vertical="center"/>
    </xf>
    <xf numFmtId="0" fontId="32" fillId="0" borderId="20" xfId="0" applyFont="1" applyBorder="1" applyAlignment="1">
      <alignment horizontal="center" vertical="center"/>
    </xf>
    <xf numFmtId="0" fontId="32" fillId="0" borderId="38" xfId="0" applyFont="1" applyBorder="1" applyAlignment="1">
      <alignment horizontal="center" vertical="center"/>
    </xf>
    <xf numFmtId="0" fontId="21" fillId="0" borderId="37" xfId="0" applyFont="1" applyBorder="1" applyAlignment="1">
      <alignment horizontal="center" vertical="center" wrapText="1"/>
    </xf>
    <xf numFmtId="0" fontId="20" fillId="0" borderId="37" xfId="0" applyFont="1" applyBorder="1" applyAlignment="1">
      <alignment horizontal="center" vertical="center" wrapText="1"/>
    </xf>
    <xf numFmtId="0" fontId="20" fillId="24"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44" xfId="0" applyFont="1" applyFill="1" applyBorder="1" applyAlignment="1">
      <alignment horizontal="center" vertical="center" wrapText="1"/>
    </xf>
    <xf numFmtId="0" fontId="21" fillId="24" borderId="45" xfId="0" applyFont="1" applyFill="1" applyBorder="1" applyAlignment="1">
      <alignment horizontal="center" vertical="center" wrapText="1"/>
    </xf>
    <xf numFmtId="0" fontId="20" fillId="24" borderId="27" xfId="0" applyFont="1" applyFill="1" applyBorder="1" applyAlignment="1">
      <alignment horizontal="center" vertical="center"/>
    </xf>
    <xf numFmtId="0" fontId="20" fillId="24" borderId="37" xfId="0" applyFont="1" applyFill="1" applyBorder="1" applyAlignment="1">
      <alignment horizontal="center" vertical="center"/>
    </xf>
    <xf numFmtId="189" fontId="21" fillId="24" borderId="46" xfId="52" applyNumberFormat="1" applyFont="1" applyFill="1" applyBorder="1" applyAlignment="1">
      <alignment horizontal="center" vertical="center" wrapText="1"/>
    </xf>
    <xf numFmtId="189" fontId="21" fillId="24" borderId="37" xfId="52" applyNumberFormat="1" applyFont="1" applyFill="1" applyBorder="1" applyAlignment="1">
      <alignment horizontal="center" vertical="center" wrapText="1"/>
    </xf>
    <xf numFmtId="0" fontId="21" fillId="24" borderId="33" xfId="0" applyFont="1" applyFill="1" applyBorder="1" applyAlignment="1">
      <alignment horizontal="center" vertical="center" wrapText="1"/>
    </xf>
    <xf numFmtId="0" fontId="21" fillId="24" borderId="20" xfId="0" applyFont="1" applyFill="1" applyBorder="1" applyAlignment="1">
      <alignment horizontal="center" vertical="center" wrapText="1"/>
    </xf>
    <xf numFmtId="0" fontId="21" fillId="24" borderId="47" xfId="0" applyFont="1" applyFill="1" applyBorder="1" applyAlignment="1">
      <alignment horizontal="center" vertical="center" wrapText="1"/>
    </xf>
    <xf numFmtId="189" fontId="20" fillId="24" borderId="27" xfId="52" applyNumberFormat="1" applyFont="1" applyFill="1" applyBorder="1" applyAlignment="1">
      <alignment horizontal="center" vertical="center"/>
    </xf>
    <xf numFmtId="189" fontId="20" fillId="24" borderId="37" xfId="52" applyNumberFormat="1" applyFont="1" applyFill="1" applyBorder="1" applyAlignment="1">
      <alignment horizontal="center" vertical="center"/>
    </xf>
    <xf numFmtId="0" fontId="27" fillId="24" borderId="48" xfId="0" applyFont="1" applyFill="1" applyBorder="1" applyAlignment="1">
      <alignment horizontal="right" vertical="center"/>
    </xf>
    <xf numFmtId="0" fontId="27" fillId="24" borderId="22" xfId="0" applyFont="1" applyFill="1" applyBorder="1" applyAlignment="1">
      <alignment horizontal="right" vertical="center"/>
    </xf>
    <xf numFmtId="0" fontId="27" fillId="24" borderId="23" xfId="0" applyFont="1" applyFill="1" applyBorder="1" applyAlignment="1">
      <alignment horizontal="right" vertical="center"/>
    </xf>
    <xf numFmtId="0" fontId="27" fillId="24" borderId="19" xfId="0" applyFont="1" applyFill="1" applyBorder="1" applyAlignment="1">
      <alignment horizontal="left" vertical="center"/>
    </xf>
    <xf numFmtId="0" fontId="27" fillId="24" borderId="20" xfId="0" applyFont="1" applyFill="1" applyBorder="1" applyAlignment="1">
      <alignment horizontal="left" vertical="center"/>
    </xf>
    <xf numFmtId="189" fontId="20" fillId="24" borderId="10" xfId="52" applyNumberFormat="1" applyFont="1" applyFill="1" applyBorder="1" applyAlignment="1">
      <alignment horizontal="center" vertical="center" wrapText="1"/>
    </xf>
    <xf numFmtId="0" fontId="20" fillId="24" borderId="10" xfId="0" applyFont="1" applyFill="1" applyBorder="1" applyAlignment="1">
      <alignment horizontal="center" vertical="center" wrapText="1"/>
    </xf>
    <xf numFmtId="189" fontId="20" fillId="24" borderId="27" xfId="52" applyNumberFormat="1" applyFont="1" applyFill="1" applyBorder="1" applyAlignment="1">
      <alignment horizontal="center" vertical="center" wrapText="1"/>
    </xf>
    <xf numFmtId="189" fontId="20" fillId="24" borderId="37" xfId="52" applyNumberFormat="1"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20" fillId="24" borderId="49" xfId="0" applyFont="1" applyFill="1" applyBorder="1" applyAlignment="1">
      <alignment horizontal="center" vertical="center"/>
    </xf>
    <xf numFmtId="0" fontId="20" fillId="24" borderId="41" xfId="0" applyFont="1" applyFill="1" applyBorder="1" applyAlignment="1">
      <alignment horizontal="center" vertical="center"/>
    </xf>
    <xf numFmtId="0" fontId="20" fillId="24" borderId="42" xfId="0" applyFont="1" applyFill="1" applyBorder="1" applyAlignment="1">
      <alignment horizontal="center" vertical="center"/>
    </xf>
    <xf numFmtId="0" fontId="20" fillId="24" borderId="25"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29" xfId="0" applyFont="1" applyFill="1" applyBorder="1" applyAlignment="1">
      <alignment horizontal="center" vertical="center"/>
    </xf>
    <xf numFmtId="0" fontId="20" fillId="24" borderId="50" xfId="0" applyFont="1" applyFill="1" applyBorder="1" applyAlignment="1">
      <alignment horizontal="center" vertical="center" wrapText="1"/>
    </xf>
    <xf numFmtId="0" fontId="20" fillId="24" borderId="51" xfId="0" applyFont="1" applyFill="1" applyBorder="1" applyAlignment="1">
      <alignment horizontal="center" vertical="center" wrapText="1"/>
    </xf>
    <xf numFmtId="0" fontId="0" fillId="0" borderId="10" xfId="0" applyFont="1" applyBorder="1" applyAlignment="1">
      <alignment wrapText="1"/>
    </xf>
    <xf numFmtId="0" fontId="32" fillId="24" borderId="0" xfId="0" applyFont="1" applyFill="1" applyBorder="1" applyAlignment="1">
      <alignment horizontal="center" vertical="center"/>
    </xf>
    <xf numFmtId="0" fontId="23" fillId="24" borderId="52" xfId="0" applyFont="1" applyFill="1" applyBorder="1" applyAlignment="1">
      <alignment horizontal="center" vertical="center"/>
    </xf>
    <xf numFmtId="0" fontId="23" fillId="24" borderId="53" xfId="0" applyFont="1"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38" xfId="0" applyFill="1" applyBorder="1" applyAlignment="1">
      <alignment horizontal="center" vertical="center"/>
    </xf>
    <xf numFmtId="0" fontId="19" fillId="24" borderId="21" xfId="0" applyFont="1" applyFill="1" applyBorder="1" applyAlignment="1">
      <alignment horizontal="center" vertical="center"/>
    </xf>
    <xf numFmtId="0" fontId="19" fillId="24" borderId="22" xfId="0" applyFont="1" applyFill="1" applyBorder="1" applyAlignment="1">
      <alignment horizontal="center" vertical="center"/>
    </xf>
    <xf numFmtId="0" fontId="19" fillId="24" borderId="54" xfId="0" applyFont="1" applyFill="1" applyBorder="1" applyAlignment="1">
      <alignment horizontal="center" vertical="center"/>
    </xf>
    <xf numFmtId="0" fontId="20" fillId="24" borderId="55" xfId="0" applyFont="1" applyFill="1" applyBorder="1" applyAlignment="1">
      <alignment horizontal="left" vertical="center"/>
    </xf>
    <xf numFmtId="0" fontId="20" fillId="24" borderId="44" xfId="0" applyFont="1" applyFill="1" applyBorder="1" applyAlignment="1">
      <alignment horizontal="left" vertical="center"/>
    </xf>
    <xf numFmtId="0" fontId="20" fillId="24" borderId="28" xfId="0" applyFont="1" applyFill="1" applyBorder="1" applyAlignment="1">
      <alignment horizontal="left" vertical="center"/>
    </xf>
    <xf numFmtId="0" fontId="20" fillId="24" borderId="17" xfId="0" applyFont="1" applyFill="1" applyBorder="1" applyAlignment="1">
      <alignment horizontal="left" vertical="center"/>
    </xf>
    <xf numFmtId="0" fontId="20" fillId="24" borderId="4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19" fillId="24" borderId="33" xfId="0" applyFont="1" applyFill="1" applyBorder="1" applyAlignment="1">
      <alignment horizontal="center" vertical="center"/>
    </xf>
    <xf numFmtId="0" fontId="19" fillId="24" borderId="20" xfId="0" applyFont="1" applyFill="1" applyBorder="1" applyAlignment="1">
      <alignment horizontal="center" vertical="center"/>
    </xf>
    <xf numFmtId="0" fontId="19" fillId="24" borderId="47" xfId="0" applyFont="1" applyFill="1" applyBorder="1" applyAlignment="1">
      <alignment horizontal="center" vertical="center"/>
    </xf>
    <xf numFmtId="0" fontId="32" fillId="24" borderId="40" xfId="0" applyFont="1" applyFill="1" applyBorder="1" applyAlignment="1">
      <alignment horizontal="center" vertical="center" wrapText="1"/>
    </xf>
    <xf numFmtId="0" fontId="32" fillId="24" borderId="41" xfId="0" applyFont="1" applyFill="1" applyBorder="1" applyAlignment="1">
      <alignment horizontal="center" vertical="center" wrapText="1"/>
    </xf>
    <xf numFmtId="0" fontId="32" fillId="24" borderId="42"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2" fillId="24" borderId="36"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47" xfId="0" applyFont="1" applyFill="1" applyBorder="1" applyAlignment="1">
      <alignment horizontal="center" vertical="center" wrapText="1"/>
    </xf>
    <xf numFmtId="0" fontId="32" fillId="24" borderId="56" xfId="0" applyFont="1" applyFill="1" applyBorder="1" applyAlignment="1">
      <alignment horizontal="center" vertical="center" wrapText="1"/>
    </xf>
    <xf numFmtId="0" fontId="32" fillId="24" borderId="57" xfId="0" applyFont="1" applyFill="1" applyBorder="1" applyAlignment="1">
      <alignment horizontal="center" vertical="center" wrapText="1"/>
    </xf>
    <xf numFmtId="0" fontId="32" fillId="24" borderId="58" xfId="0" applyFont="1" applyFill="1" applyBorder="1" applyAlignment="1">
      <alignment horizontal="center" vertical="center" wrapText="1"/>
    </xf>
    <xf numFmtId="0" fontId="32" fillId="24" borderId="59" xfId="0" applyFont="1" applyFill="1" applyBorder="1" applyAlignment="1">
      <alignment horizontal="center" vertical="center" wrapText="1"/>
    </xf>
    <xf numFmtId="0" fontId="32" fillId="24" borderId="60" xfId="0" applyFont="1" applyFill="1" applyBorder="1" applyAlignment="1">
      <alignment horizontal="center" vertical="center" wrapText="1"/>
    </xf>
    <xf numFmtId="0" fontId="32" fillId="24" borderId="23"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32" fillId="24" borderId="24" xfId="0" applyFont="1" applyFill="1" applyBorder="1" applyAlignment="1">
      <alignment horizontal="center" vertical="center" wrapText="1"/>
    </xf>
    <xf numFmtId="0" fontId="32" fillId="24" borderId="61"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32" fillId="24" borderId="35"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0" fillId="24" borderId="43"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35"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23" xfId="0" applyFont="1" applyFill="1" applyBorder="1" applyAlignment="1">
      <alignment horizontal="center" vertical="center" wrapText="1"/>
    </xf>
    <xf numFmtId="14" fontId="0" fillId="24" borderId="21" xfId="0" applyNumberFormat="1" applyFont="1" applyFill="1" applyBorder="1" applyAlignment="1">
      <alignment horizontal="center" vertical="center" wrapText="1"/>
    </xf>
    <xf numFmtId="14" fontId="0" fillId="24" borderId="22" xfId="0" applyNumberFormat="1" applyFont="1" applyFill="1" applyBorder="1" applyAlignment="1">
      <alignment horizontal="center" vertical="center" wrapText="1"/>
    </xf>
    <xf numFmtId="14" fontId="0" fillId="24" borderId="54" xfId="0" applyNumberFormat="1" applyFont="1" applyFill="1" applyBorder="1" applyAlignment="1">
      <alignment horizontal="center" vertical="center" wrapText="1"/>
    </xf>
    <xf numFmtId="0" fontId="46" fillId="24" borderId="55" xfId="0" applyFont="1" applyFill="1" applyBorder="1" applyAlignment="1">
      <alignment horizontal="left" vertical="center"/>
    </xf>
    <xf numFmtId="0" fontId="46" fillId="24" borderId="44" xfId="0" applyFont="1" applyFill="1" applyBorder="1" applyAlignment="1">
      <alignment horizontal="left" vertical="center"/>
    </xf>
    <xf numFmtId="0" fontId="20" fillId="24" borderId="12" xfId="0" applyFont="1" applyFill="1" applyBorder="1" applyAlignment="1">
      <alignment horizontal="center" vertical="center" wrapText="1"/>
    </xf>
    <xf numFmtId="189" fontId="21" fillId="24" borderId="10" xfId="52" applyNumberFormat="1" applyFont="1" applyFill="1" applyBorder="1" applyAlignment="1">
      <alignment horizontal="center" vertical="center" wrapText="1"/>
    </xf>
    <xf numFmtId="0" fontId="32" fillId="24" borderId="19" xfId="0" applyFont="1" applyFill="1" applyBorder="1" applyAlignment="1">
      <alignment horizontal="center" vertical="center"/>
    </xf>
    <xf numFmtId="0" fontId="32" fillId="24" borderId="38" xfId="0" applyFont="1" applyFill="1" applyBorder="1" applyAlignment="1">
      <alignment horizontal="center" vertical="center"/>
    </xf>
    <xf numFmtId="0" fontId="20" fillId="24" borderId="15" xfId="0" applyFont="1" applyFill="1" applyBorder="1" applyAlignment="1">
      <alignment horizontal="center" vertical="center" wrapText="1"/>
    </xf>
    <xf numFmtId="189" fontId="20" fillId="24" borderId="46" xfId="52" applyNumberFormat="1" applyFont="1" applyFill="1" applyBorder="1" applyAlignment="1">
      <alignment horizontal="center" vertical="center" wrapText="1"/>
    </xf>
    <xf numFmtId="0" fontId="0" fillId="24" borderId="19" xfId="0" applyFont="1" applyFill="1" applyBorder="1" applyAlignment="1">
      <alignment horizontal="center" vertical="center"/>
    </xf>
    <xf numFmtId="0" fontId="0" fillId="24" borderId="19" xfId="0" applyFont="1" applyFill="1" applyBorder="1" applyAlignment="1">
      <alignment horizontal="left" vertical="center"/>
    </xf>
    <xf numFmtId="0" fontId="0" fillId="24" borderId="20" xfId="0" applyFont="1" applyFill="1" applyBorder="1" applyAlignment="1">
      <alignment horizontal="left" vertical="center"/>
    </xf>
    <xf numFmtId="0" fontId="0" fillId="24" borderId="38" xfId="0" applyFill="1" applyBorder="1" applyAlignment="1">
      <alignment horizontal="left" vertical="center"/>
    </xf>
    <xf numFmtId="0" fontId="27" fillId="24" borderId="10" xfId="0" applyFont="1" applyFill="1" applyBorder="1" applyAlignment="1">
      <alignment horizontal="right" vertical="center"/>
    </xf>
    <xf numFmtId="0" fontId="19" fillId="24" borderId="38" xfId="0" applyFont="1" applyFill="1" applyBorder="1" applyAlignment="1">
      <alignment horizontal="center" vertical="center"/>
    </xf>
    <xf numFmtId="0" fontId="0" fillId="24" borderId="19" xfId="0" applyFill="1" applyBorder="1" applyAlignment="1">
      <alignment horizontal="left" vertical="center"/>
    </xf>
    <xf numFmtId="0" fontId="0" fillId="24" borderId="20" xfId="0" applyFill="1" applyBorder="1" applyAlignment="1">
      <alignment horizontal="left" vertical="center"/>
    </xf>
    <xf numFmtId="0" fontId="27" fillId="24" borderId="49" xfId="0" applyFont="1" applyFill="1" applyBorder="1" applyAlignment="1">
      <alignment horizontal="right" vertical="center"/>
    </xf>
    <xf numFmtId="0" fontId="27" fillId="24" borderId="41" xfId="0" applyFont="1" applyFill="1" applyBorder="1" applyAlignment="1">
      <alignment horizontal="right" vertical="center"/>
    </xf>
    <xf numFmtId="0" fontId="27" fillId="24" borderId="42" xfId="0" applyFont="1" applyFill="1" applyBorder="1" applyAlignment="1">
      <alignment horizontal="right" vertical="center"/>
    </xf>
    <xf numFmtId="0" fontId="19" fillId="24" borderId="40" xfId="0" applyFont="1" applyFill="1" applyBorder="1" applyAlignment="1">
      <alignment horizontal="center" vertical="center"/>
    </xf>
    <xf numFmtId="0" fontId="19" fillId="24" borderId="41" xfId="0" applyFont="1" applyFill="1" applyBorder="1" applyAlignment="1">
      <alignment horizontal="center" vertical="center"/>
    </xf>
    <xf numFmtId="0" fontId="19" fillId="24" borderId="62" xfId="0" applyFont="1" applyFill="1" applyBorder="1" applyAlignment="1">
      <alignment horizontal="center" vertical="center"/>
    </xf>
    <xf numFmtId="0" fontId="20" fillId="0" borderId="33"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33" xfId="57" applyFont="1" applyFill="1" applyBorder="1" applyAlignment="1">
      <alignment horizontal="center" vertical="center" wrapText="1"/>
    </xf>
    <xf numFmtId="0" fontId="27" fillId="0" borderId="38" xfId="57" applyFont="1" applyFill="1" applyBorder="1" applyAlignment="1">
      <alignment horizontal="center" vertical="center" wrapText="1"/>
    </xf>
    <xf numFmtId="0" fontId="27" fillId="0" borderId="33"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38" xfId="0" applyFont="1" applyFill="1" applyBorder="1" applyAlignment="1">
      <alignment horizontal="right" vertical="center"/>
    </xf>
    <xf numFmtId="0" fontId="22" fillId="0" borderId="27"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37" xfId="0" applyFont="1" applyFill="1" applyBorder="1" applyAlignment="1">
      <alignment horizontal="center" vertical="center"/>
    </xf>
    <xf numFmtId="0" fontId="0" fillId="0" borderId="10" xfId="0" applyFont="1" applyBorder="1" applyAlignment="1">
      <alignment horizontal="center" vertical="center" wrapText="1"/>
    </xf>
    <xf numFmtId="0" fontId="25" fillId="0" borderId="10" xfId="0" applyFont="1" applyFill="1" applyBorder="1" applyAlignment="1">
      <alignment horizontal="center" vertical="center"/>
    </xf>
    <xf numFmtId="0" fontId="32" fillId="0" borderId="10" xfId="0" applyFont="1" applyBorder="1" applyAlignment="1">
      <alignment horizontal="center" vertical="center" wrapText="1"/>
    </xf>
    <xf numFmtId="0" fontId="32" fillId="0" borderId="35"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29"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38" xfId="0" applyFont="1" applyFill="1" applyBorder="1" applyAlignment="1">
      <alignment horizontal="center" vertical="center"/>
    </xf>
    <xf numFmtId="0" fontId="20" fillId="0" borderId="10" xfId="0" applyFont="1" applyFill="1" applyBorder="1" applyAlignment="1">
      <alignment horizontal="left" vertical="center"/>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9" xfId="0" applyFont="1" applyBorder="1" applyAlignment="1">
      <alignment horizontal="center" vertical="center" wrapText="1"/>
    </xf>
    <xf numFmtId="176" fontId="22" fillId="0" borderId="27" xfId="54" applyFont="1" applyFill="1" applyBorder="1" applyAlignment="1">
      <alignment horizontal="center" vertical="center" wrapText="1"/>
    </xf>
    <xf numFmtId="176" fontId="22" fillId="0" borderId="39" xfId="54" applyFont="1" applyFill="1" applyBorder="1" applyAlignment="1">
      <alignment horizontal="center" vertical="center" wrapText="1"/>
    </xf>
    <xf numFmtId="0" fontId="0" fillId="0" borderId="33" xfId="0" applyFont="1" applyBorder="1" applyAlignment="1">
      <alignment horizontal="left" vertical="center" wrapText="1"/>
    </xf>
    <xf numFmtId="0" fontId="0" fillId="0" borderId="20" xfId="0" applyFont="1" applyBorder="1" applyAlignment="1">
      <alignment horizontal="left" vertical="center" wrapText="1"/>
    </xf>
    <xf numFmtId="0" fontId="0" fillId="0" borderId="38" xfId="0" applyFont="1" applyBorder="1" applyAlignment="1">
      <alignment horizontal="left" vertical="center" wrapText="1"/>
    </xf>
    <xf numFmtId="0" fontId="18" fillId="0" borderId="10" xfId="0" applyFont="1" applyBorder="1" applyAlignment="1">
      <alignment horizontal="left" vertical="center" wrapText="1"/>
    </xf>
    <xf numFmtId="0" fontId="24" fillId="0" borderId="10" xfId="0" applyFont="1" applyBorder="1" applyAlignment="1">
      <alignment horizontal="left" vertical="center" wrapText="1"/>
    </xf>
    <xf numFmtId="14" fontId="25"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xf>
    <xf numFmtId="0" fontId="23" fillId="0" borderId="10" xfId="0" applyFont="1" applyBorder="1" applyAlignment="1">
      <alignment horizontal="left" vertical="center" wrapText="1"/>
    </xf>
    <xf numFmtId="0" fontId="20" fillId="0" borderId="10" xfId="0" applyFont="1" applyFill="1" applyBorder="1" applyAlignment="1">
      <alignment horizontal="center" vertical="center" wrapText="1"/>
    </xf>
    <xf numFmtId="1" fontId="20" fillId="28" borderId="33" xfId="0" applyNumberFormat="1" applyFont="1" applyFill="1" applyBorder="1" applyAlignment="1">
      <alignment horizontal="center" vertical="center" wrapText="1"/>
    </xf>
    <xf numFmtId="1" fontId="20" fillId="28" borderId="38" xfId="0" applyNumberFormat="1" applyFont="1" applyFill="1" applyBorder="1" applyAlignment="1">
      <alignment horizontal="center" vertical="center" wrapText="1"/>
    </xf>
    <xf numFmtId="1" fontId="20" fillId="0" borderId="33" xfId="0" applyNumberFormat="1" applyFont="1" applyBorder="1" applyAlignment="1">
      <alignment horizontal="center" vertical="center" wrapText="1"/>
    </xf>
    <xf numFmtId="1" fontId="20" fillId="0" borderId="38" xfId="0" applyNumberFormat="1" applyFont="1" applyBorder="1" applyAlignment="1">
      <alignment horizontal="center" vertical="center" wrapText="1"/>
    </xf>
    <xf numFmtId="214" fontId="20" fillId="0" borderId="27" xfId="0" applyNumberFormat="1" applyFont="1" applyBorder="1" applyAlignment="1">
      <alignment horizontal="center" vertical="center" wrapText="1"/>
    </xf>
    <xf numFmtId="214" fontId="20" fillId="0" borderId="39" xfId="0" applyNumberFormat="1" applyFont="1" applyBorder="1" applyAlignment="1">
      <alignment horizontal="center" vertical="center" wrapText="1"/>
    </xf>
    <xf numFmtId="214" fontId="20" fillId="0" borderId="37" xfId="0" applyNumberFormat="1" applyFont="1" applyBorder="1" applyAlignment="1">
      <alignment horizontal="center" vertical="center" wrapText="1"/>
    </xf>
    <xf numFmtId="3" fontId="27" fillId="4" borderId="33" xfId="0" applyNumberFormat="1" applyFont="1" applyFill="1" applyBorder="1" applyAlignment="1">
      <alignment horizontal="center" vertical="center"/>
    </xf>
    <xf numFmtId="3" fontId="27" fillId="4" borderId="38" xfId="0" applyNumberFormat="1" applyFont="1" applyFill="1" applyBorder="1" applyAlignment="1">
      <alignment horizontal="center" vertical="center"/>
    </xf>
    <xf numFmtId="0" fontId="27" fillId="4" borderId="10" xfId="0" applyFont="1" applyFill="1" applyBorder="1" applyAlignment="1">
      <alignment horizontal="left" vertical="center"/>
    </xf>
    <xf numFmtId="0" fontId="0" fillId="24" borderId="33"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_3-SISTEMA DESARROLLO ADMINISTRATIVO-POA 2008-1" xfId="49"/>
    <cellStyle name="Millares_3-SISTEMA DESARROLLO ADMINISTRATIVO-POA 2008-1" xfId="50"/>
    <cellStyle name="Millares_Copia de MATRICES OPERATIVAS PROYECTOS PAT 07-09-AJUSTADAS-2008" xfId="51"/>
    <cellStyle name="Millares_FORMATO POA" xfId="52"/>
    <cellStyle name="Millares_Libro2" xfId="53"/>
    <cellStyle name="Currency" xfId="54"/>
    <cellStyle name="Currency [0]" xfId="55"/>
    <cellStyle name="Neutral" xfId="56"/>
    <cellStyle name="Normal 2" xfId="57"/>
    <cellStyle name="Notas" xfId="58"/>
    <cellStyle name="Percent" xfId="59"/>
    <cellStyle name="Porcentaje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1</xdr:col>
      <xdr:colOff>1047750</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66675"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47625</xdr:rowOff>
    </xdr:from>
    <xdr:to>
      <xdr:col>0</xdr:col>
      <xdr:colOff>1790700</xdr:colOff>
      <xdr:row>3</xdr:row>
      <xdr:rowOff>209550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47625"/>
          <a:ext cx="1343025"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1323975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95250" y="66675"/>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133350</xdr:rowOff>
    </xdr:from>
    <xdr:to>
      <xdr:col>2</xdr:col>
      <xdr:colOff>28575</xdr:colOff>
      <xdr:row>3</xdr:row>
      <xdr:rowOff>257175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0" y="133350"/>
          <a:ext cx="12763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4"/>
  <sheetViews>
    <sheetView showGridLines="0" tabSelected="1" zoomScale="87" zoomScaleNormal="87" zoomScalePageLayoutView="0" workbookViewId="0" topLeftCell="A1">
      <selection activeCell="A6" sqref="A6:C6"/>
    </sheetView>
  </sheetViews>
  <sheetFormatPr defaultColWidth="11.421875" defaultRowHeight="12.75"/>
  <cols>
    <col min="1" max="1" width="4.00390625" style="1" customWidth="1"/>
    <col min="2" max="2" width="16.57421875" style="1" customWidth="1"/>
    <col min="3" max="3" width="12.28125" style="1" customWidth="1"/>
    <col min="4" max="4" width="11.28125" style="1" customWidth="1"/>
    <col min="5" max="5" width="9.28125" style="1" customWidth="1"/>
    <col min="6" max="6" width="17.421875" style="1" customWidth="1"/>
    <col min="7" max="7" width="25.28125" style="3" customWidth="1"/>
    <col min="8" max="8" width="22.28125" style="1" customWidth="1"/>
    <col min="9" max="9" width="23.00390625" style="1" customWidth="1"/>
    <col min="10" max="10" width="19.8515625" style="1" customWidth="1"/>
    <col min="11" max="11" width="19.8515625" style="2" customWidth="1"/>
    <col min="12" max="15" width="30.7109375" style="1" customWidth="1"/>
    <col min="16" max="17" width="19.421875" style="1" customWidth="1"/>
    <col min="18" max="18" width="25.7109375" style="1" hidden="1" customWidth="1"/>
    <col min="19" max="19" width="21.57421875" style="1" customWidth="1"/>
    <col min="20" max="23" width="11.421875" style="1" customWidth="1"/>
    <col min="24" max="16384" width="11.421875" style="1" customWidth="1"/>
  </cols>
  <sheetData>
    <row r="1" spans="1:17" ht="31.5" customHeight="1">
      <c r="A1" s="299"/>
      <c r="B1" s="299"/>
      <c r="C1" s="253" t="s">
        <v>49</v>
      </c>
      <c r="D1" s="254"/>
      <c r="E1" s="254"/>
      <c r="F1" s="254"/>
      <c r="G1" s="254"/>
      <c r="H1" s="254"/>
      <c r="I1" s="254"/>
      <c r="J1" s="255"/>
      <c r="K1" s="301" t="s">
        <v>92</v>
      </c>
      <c r="L1" s="301"/>
      <c r="M1" s="301"/>
      <c r="N1" s="301"/>
      <c r="O1" s="301"/>
      <c r="P1" s="100"/>
      <c r="Q1" s="100"/>
    </row>
    <row r="2" spans="1:17" ht="19.5" customHeight="1">
      <c r="A2" s="299"/>
      <c r="B2" s="299"/>
      <c r="C2" s="256"/>
      <c r="D2" s="257"/>
      <c r="E2" s="257"/>
      <c r="F2" s="257"/>
      <c r="G2" s="257"/>
      <c r="H2" s="257"/>
      <c r="I2" s="257"/>
      <c r="J2" s="258"/>
      <c r="K2" s="224" t="s">
        <v>51</v>
      </c>
      <c r="L2" s="224"/>
      <c r="M2" s="224"/>
      <c r="N2" s="224"/>
      <c r="O2" s="224"/>
      <c r="P2" s="38"/>
      <c r="Q2" s="38"/>
    </row>
    <row r="3" spans="1:17" ht="19.5" customHeight="1">
      <c r="A3" s="299"/>
      <c r="B3" s="299"/>
      <c r="C3" s="253" t="s">
        <v>50</v>
      </c>
      <c r="D3" s="254"/>
      <c r="E3" s="254"/>
      <c r="F3" s="254"/>
      <c r="G3" s="254"/>
      <c r="H3" s="254"/>
      <c r="I3" s="254"/>
      <c r="J3" s="255"/>
      <c r="K3" s="224" t="s">
        <v>52</v>
      </c>
      <c r="L3" s="224"/>
      <c r="M3" s="224"/>
      <c r="N3" s="224" t="s">
        <v>64</v>
      </c>
      <c r="O3" s="224"/>
      <c r="P3" s="38"/>
      <c r="Q3" s="38"/>
    </row>
    <row r="4" spans="1:17" ht="24.75" customHeight="1">
      <c r="A4" s="299"/>
      <c r="B4" s="299"/>
      <c r="C4" s="256"/>
      <c r="D4" s="257"/>
      <c r="E4" s="257"/>
      <c r="F4" s="257"/>
      <c r="G4" s="257"/>
      <c r="H4" s="257"/>
      <c r="I4" s="257"/>
      <c r="J4" s="258"/>
      <c r="K4" s="230" t="s">
        <v>116</v>
      </c>
      <c r="L4" s="231"/>
      <c r="M4" s="232"/>
      <c r="N4" s="239">
        <v>44015</v>
      </c>
      <c r="O4" s="240"/>
      <c r="P4" s="101"/>
      <c r="Q4" s="101"/>
    </row>
    <row r="5" spans="1:17" ht="31.5" customHeight="1">
      <c r="A5" s="247" t="s">
        <v>95</v>
      </c>
      <c r="B5" s="247"/>
      <c r="C5" s="247"/>
      <c r="D5" s="247"/>
      <c r="E5" s="247"/>
      <c r="F5" s="247"/>
      <c r="G5" s="247"/>
      <c r="H5" s="247"/>
      <c r="I5" s="247"/>
      <c r="J5" s="247"/>
      <c r="K5" s="247"/>
      <c r="L5" s="247"/>
      <c r="M5" s="247"/>
      <c r="N5" s="247"/>
      <c r="O5" s="247"/>
      <c r="P5" s="102"/>
      <c r="Q5" s="102"/>
    </row>
    <row r="6" spans="1:18" ht="30.75" customHeight="1">
      <c r="A6" s="298" t="s">
        <v>3</v>
      </c>
      <c r="B6" s="298"/>
      <c r="C6" s="298"/>
      <c r="D6" s="260" t="s">
        <v>291</v>
      </c>
      <c r="E6" s="260"/>
      <c r="F6" s="260"/>
      <c r="G6" s="260"/>
      <c r="H6" s="122" t="s">
        <v>0</v>
      </c>
      <c r="I6" s="123" t="s">
        <v>1</v>
      </c>
      <c r="J6" s="113"/>
      <c r="K6" s="135"/>
      <c r="L6" s="259"/>
      <c r="M6" s="259"/>
      <c r="N6" s="97"/>
      <c r="O6" s="118"/>
      <c r="P6" s="97"/>
      <c r="Q6" s="97"/>
      <c r="R6" s="223" t="s">
        <v>293</v>
      </c>
    </row>
    <row r="7" spans="1:18" ht="34.5" customHeight="1">
      <c r="A7" s="264" t="s">
        <v>59</v>
      </c>
      <c r="B7" s="264"/>
      <c r="C7" s="264"/>
      <c r="D7" s="300" t="s">
        <v>292</v>
      </c>
      <c r="E7" s="300"/>
      <c r="F7" s="300"/>
      <c r="G7" s="300"/>
      <c r="H7" s="36" t="s">
        <v>96</v>
      </c>
      <c r="I7" s="149">
        <v>489288106.01081926</v>
      </c>
      <c r="J7" s="114"/>
      <c r="K7" s="136"/>
      <c r="L7" s="248"/>
      <c r="M7" s="248"/>
      <c r="N7" s="35"/>
      <c r="O7" s="119"/>
      <c r="P7" s="35"/>
      <c r="Q7" s="35"/>
      <c r="R7" s="223" t="s">
        <v>294</v>
      </c>
    </row>
    <row r="8" spans="1:18" ht="34.5" customHeight="1">
      <c r="A8" s="264" t="s">
        <v>2</v>
      </c>
      <c r="B8" s="264"/>
      <c r="C8" s="264"/>
      <c r="D8" s="265" t="s">
        <v>119</v>
      </c>
      <c r="E8" s="266"/>
      <c r="F8" s="266"/>
      <c r="G8" s="267"/>
      <c r="H8" s="31" t="s">
        <v>89</v>
      </c>
      <c r="I8" s="211">
        <v>330000000</v>
      </c>
      <c r="J8" s="114"/>
      <c r="K8" s="136"/>
      <c r="L8" s="35"/>
      <c r="M8" s="35"/>
      <c r="N8" s="35"/>
      <c r="O8" s="119"/>
      <c r="P8" s="35"/>
      <c r="Q8" s="35"/>
      <c r="R8" s="223" t="s">
        <v>295</v>
      </c>
    </row>
    <row r="9" spans="1:18" ht="33" customHeight="1">
      <c r="A9" s="268" t="s">
        <v>60</v>
      </c>
      <c r="B9" s="269"/>
      <c r="C9" s="270"/>
      <c r="D9" s="274">
        <v>22320308101</v>
      </c>
      <c r="E9" s="275"/>
      <c r="F9" s="275"/>
      <c r="G9" s="276"/>
      <c r="H9" s="31" t="s">
        <v>90</v>
      </c>
      <c r="I9" s="112" t="s">
        <v>4</v>
      </c>
      <c r="J9" s="115"/>
      <c r="K9" s="137"/>
      <c r="L9" s="248"/>
      <c r="M9" s="248"/>
      <c r="N9" s="35"/>
      <c r="O9" s="119"/>
      <c r="P9" s="35"/>
      <c r="Q9" s="35"/>
      <c r="R9" s="223" t="s">
        <v>296</v>
      </c>
    </row>
    <row r="10" spans="1:18" ht="30" customHeight="1">
      <c r="A10" s="271"/>
      <c r="B10" s="272"/>
      <c r="C10" s="273"/>
      <c r="D10" s="277"/>
      <c r="E10" s="278"/>
      <c r="F10" s="278"/>
      <c r="G10" s="279"/>
      <c r="H10" s="31" t="s">
        <v>91</v>
      </c>
      <c r="I10" s="112" t="s">
        <v>4</v>
      </c>
      <c r="J10" s="115"/>
      <c r="K10" s="137"/>
      <c r="L10" s="35"/>
      <c r="M10" s="35"/>
      <c r="N10" s="35"/>
      <c r="O10" s="119"/>
      <c r="P10" s="35"/>
      <c r="Q10" s="35"/>
      <c r="R10" s="223" t="s">
        <v>297</v>
      </c>
    </row>
    <row r="11" spans="1:18" ht="22.5" customHeight="1">
      <c r="A11" s="251" t="s">
        <v>103</v>
      </c>
      <c r="B11" s="251"/>
      <c r="C11" s="251"/>
      <c r="D11" s="251"/>
      <c r="E11" s="251"/>
      <c r="F11" s="251"/>
      <c r="G11" s="252"/>
      <c r="H11" s="120" t="s">
        <v>9</v>
      </c>
      <c r="I11" s="210">
        <f>SUM(I7:I10)</f>
        <v>819288106.0108192</v>
      </c>
      <c r="J11" s="116"/>
      <c r="K11" s="138"/>
      <c r="L11" s="288"/>
      <c r="M11" s="288"/>
      <c r="N11" s="117"/>
      <c r="O11" s="121"/>
      <c r="P11" s="35"/>
      <c r="Q11" s="35"/>
      <c r="R11" s="223" t="s">
        <v>298</v>
      </c>
    </row>
    <row r="12" spans="1:18" ht="22.5" customHeight="1">
      <c r="A12" s="249" t="s">
        <v>102</v>
      </c>
      <c r="B12" s="249"/>
      <c r="C12" s="249"/>
      <c r="D12" s="249"/>
      <c r="E12" s="249"/>
      <c r="F12" s="249"/>
      <c r="G12" s="250"/>
      <c r="H12" s="183" t="s">
        <v>9</v>
      </c>
      <c r="I12" s="184">
        <f>'POA H.B.'!G85</f>
        <v>113672498.7</v>
      </c>
      <c r="J12" s="116"/>
      <c r="K12" s="138"/>
      <c r="L12" s="117"/>
      <c r="M12" s="117"/>
      <c r="N12" s="117"/>
      <c r="O12" s="121"/>
      <c r="P12" s="35"/>
      <c r="Q12" s="35"/>
      <c r="R12" s="223" t="s">
        <v>299</v>
      </c>
    </row>
    <row r="13" spans="1:18" ht="35.25" customHeight="1">
      <c r="A13" s="309" t="s">
        <v>5</v>
      </c>
      <c r="B13" s="246" t="s">
        <v>104</v>
      </c>
      <c r="C13" s="246"/>
      <c r="D13" s="246"/>
      <c r="E13" s="296" t="s">
        <v>5</v>
      </c>
      <c r="F13" s="296" t="s">
        <v>99</v>
      </c>
      <c r="G13" s="246" t="s">
        <v>6</v>
      </c>
      <c r="H13" s="289" t="s">
        <v>148</v>
      </c>
      <c r="I13" s="289"/>
      <c r="J13" s="308" t="s">
        <v>7</v>
      </c>
      <c r="K13" s="308"/>
      <c r="L13" s="307" t="s">
        <v>146</v>
      </c>
      <c r="M13" s="307"/>
      <c r="N13" s="307"/>
      <c r="O13" s="307"/>
      <c r="P13" s="107"/>
      <c r="Q13" s="103"/>
      <c r="R13" s="223" t="s">
        <v>300</v>
      </c>
    </row>
    <row r="14" spans="1:18" ht="54.75" customHeight="1">
      <c r="A14" s="309"/>
      <c r="B14" s="246"/>
      <c r="C14" s="246"/>
      <c r="D14" s="246"/>
      <c r="E14" s="297"/>
      <c r="F14" s="297"/>
      <c r="G14" s="246"/>
      <c r="H14" s="99" t="s">
        <v>8</v>
      </c>
      <c r="I14" s="110" t="s">
        <v>61</v>
      </c>
      <c r="J14" s="99" t="s">
        <v>8</v>
      </c>
      <c r="K14" s="132" t="s">
        <v>61</v>
      </c>
      <c r="L14" s="109" t="s">
        <v>310</v>
      </c>
      <c r="M14" s="109" t="s">
        <v>313</v>
      </c>
      <c r="N14" s="109" t="s">
        <v>331</v>
      </c>
      <c r="O14" s="109" t="s">
        <v>331</v>
      </c>
      <c r="P14" s="98"/>
      <c r="Q14" s="98"/>
      <c r="R14" s="223" t="s">
        <v>301</v>
      </c>
    </row>
    <row r="15" spans="1:18" s="4" customFormat="1" ht="70.5" customHeight="1">
      <c r="A15" s="148">
        <v>1</v>
      </c>
      <c r="B15" s="233" t="s">
        <v>120</v>
      </c>
      <c r="C15" s="233"/>
      <c r="D15" s="233"/>
      <c r="E15" s="148">
        <v>1</v>
      </c>
      <c r="F15" s="218" t="s">
        <v>153</v>
      </c>
      <c r="G15" s="290" t="s">
        <v>158</v>
      </c>
      <c r="H15" s="172" t="s">
        <v>159</v>
      </c>
      <c r="I15" s="150">
        <v>1</v>
      </c>
      <c r="J15" s="174" t="s">
        <v>161</v>
      </c>
      <c r="K15" s="151" t="s">
        <v>125</v>
      </c>
      <c r="L15" s="176">
        <v>60288106</v>
      </c>
      <c r="M15" s="168">
        <v>192000000</v>
      </c>
      <c r="N15" s="176"/>
      <c r="O15" s="44"/>
      <c r="P15" s="104"/>
      <c r="Q15" s="104"/>
      <c r="R15" s="223" t="s">
        <v>302</v>
      </c>
    </row>
    <row r="16" spans="1:18" s="4" customFormat="1" ht="78" customHeight="1">
      <c r="A16" s="148">
        <v>2</v>
      </c>
      <c r="B16" s="234" t="s">
        <v>121</v>
      </c>
      <c r="C16" s="234" t="s">
        <v>121</v>
      </c>
      <c r="D16" s="234" t="s">
        <v>121</v>
      </c>
      <c r="E16" s="148">
        <v>1</v>
      </c>
      <c r="F16" s="218" t="s">
        <v>154</v>
      </c>
      <c r="G16" s="291"/>
      <c r="H16" s="172" t="s">
        <v>278</v>
      </c>
      <c r="I16" s="212">
        <v>10</v>
      </c>
      <c r="J16" s="174" t="s">
        <v>162</v>
      </c>
      <c r="K16" s="152" t="s">
        <v>126</v>
      </c>
      <c r="L16" s="177">
        <v>208000000</v>
      </c>
      <c r="M16" s="168">
        <v>7000000</v>
      </c>
      <c r="N16" s="177"/>
      <c r="O16" s="108"/>
      <c r="P16" s="105"/>
      <c r="Q16" s="105"/>
      <c r="R16" s="223" t="s">
        <v>303</v>
      </c>
    </row>
    <row r="17" spans="1:18" s="4" customFormat="1" ht="54.75" customHeight="1">
      <c r="A17" s="148">
        <v>3</v>
      </c>
      <c r="B17" s="234" t="s">
        <v>122</v>
      </c>
      <c r="C17" s="234" t="s">
        <v>122</v>
      </c>
      <c r="D17" s="234" t="s">
        <v>122</v>
      </c>
      <c r="E17" s="148">
        <v>1</v>
      </c>
      <c r="F17" s="218" t="s">
        <v>155</v>
      </c>
      <c r="G17" s="291"/>
      <c r="H17" s="172" t="s">
        <v>279</v>
      </c>
      <c r="I17" s="216">
        <v>100</v>
      </c>
      <c r="J17" s="175" t="s">
        <v>163</v>
      </c>
      <c r="K17" s="152" t="s">
        <v>127</v>
      </c>
      <c r="L17" s="178">
        <v>87000000</v>
      </c>
      <c r="M17" s="168">
        <v>33000000</v>
      </c>
      <c r="N17" s="178"/>
      <c r="O17" s="108"/>
      <c r="P17" s="105"/>
      <c r="Q17" s="105"/>
      <c r="R17" s="223" t="s">
        <v>304</v>
      </c>
    </row>
    <row r="18" spans="1:18" s="4" customFormat="1" ht="63" customHeight="1">
      <c r="A18" s="148">
        <v>4</v>
      </c>
      <c r="B18" s="234" t="s">
        <v>123</v>
      </c>
      <c r="C18" s="234" t="s">
        <v>123</v>
      </c>
      <c r="D18" s="234" t="s">
        <v>123</v>
      </c>
      <c r="E18" s="148">
        <v>1</v>
      </c>
      <c r="F18" s="218" t="s">
        <v>156</v>
      </c>
      <c r="G18" s="291"/>
      <c r="H18" s="173" t="s">
        <v>281</v>
      </c>
      <c r="I18" s="213">
        <v>10000</v>
      </c>
      <c r="J18" s="175" t="s">
        <v>164</v>
      </c>
      <c r="K18" s="154" t="s">
        <v>128</v>
      </c>
      <c r="L18" s="179">
        <v>90000000</v>
      </c>
      <c r="M18" s="168">
        <v>50000000</v>
      </c>
      <c r="N18" s="179"/>
      <c r="O18" s="108"/>
      <c r="P18" s="105"/>
      <c r="Q18" s="105"/>
      <c r="R18" s="223" t="s">
        <v>305</v>
      </c>
    </row>
    <row r="19" spans="1:18" s="4" customFormat="1" ht="75" customHeight="1">
      <c r="A19" s="148">
        <v>5</v>
      </c>
      <c r="B19" s="233" t="s">
        <v>124</v>
      </c>
      <c r="C19" s="233" t="s">
        <v>124</v>
      </c>
      <c r="D19" s="233" t="s">
        <v>124</v>
      </c>
      <c r="E19" s="148">
        <v>1</v>
      </c>
      <c r="F19" s="218" t="s">
        <v>157</v>
      </c>
      <c r="G19" s="291"/>
      <c r="H19" s="173" t="s">
        <v>160</v>
      </c>
      <c r="I19" s="150">
        <v>1</v>
      </c>
      <c r="J19" s="175" t="s">
        <v>165</v>
      </c>
      <c r="K19" s="154" t="s">
        <v>129</v>
      </c>
      <c r="L19" s="180">
        <v>44000000</v>
      </c>
      <c r="M19" s="168">
        <v>0</v>
      </c>
      <c r="N19" s="180"/>
      <c r="O19" s="108"/>
      <c r="P19" s="105"/>
      <c r="Q19" s="105"/>
      <c r="R19" s="223" t="s">
        <v>306</v>
      </c>
    </row>
    <row r="20" spans="1:18" s="4" customFormat="1" ht="64.5" customHeight="1">
      <c r="A20" s="148">
        <v>6</v>
      </c>
      <c r="B20" s="293" t="s">
        <v>277</v>
      </c>
      <c r="C20" s="294"/>
      <c r="D20" s="295"/>
      <c r="E20" s="148">
        <v>1</v>
      </c>
      <c r="F20" s="218" t="s">
        <v>280</v>
      </c>
      <c r="G20" s="292"/>
      <c r="H20" s="173" t="s">
        <v>282</v>
      </c>
      <c r="I20" s="217">
        <v>4</v>
      </c>
      <c r="J20" s="175" t="s">
        <v>283</v>
      </c>
      <c r="K20" s="200" t="s">
        <v>284</v>
      </c>
      <c r="L20" s="180"/>
      <c r="M20" s="168">
        <v>48000000</v>
      </c>
      <c r="N20" s="180"/>
      <c r="O20" s="108"/>
      <c r="P20" s="105"/>
      <c r="Q20" s="105"/>
      <c r="R20" s="223" t="s">
        <v>307</v>
      </c>
    </row>
    <row r="21" spans="1:18" s="4" customFormat="1" ht="42" customHeight="1">
      <c r="A21" s="280" t="s">
        <v>100</v>
      </c>
      <c r="B21" s="281"/>
      <c r="C21" s="281"/>
      <c r="D21" s="281"/>
      <c r="E21" s="281"/>
      <c r="F21" s="281"/>
      <c r="G21" s="281"/>
      <c r="H21" s="281"/>
      <c r="I21" s="281"/>
      <c r="J21" s="281"/>
      <c r="K21" s="282"/>
      <c r="L21" s="208">
        <f>SUM(L15:L20)</f>
        <v>489288106</v>
      </c>
      <c r="M21" s="208">
        <f>SUM(M15:M20)</f>
        <v>330000000</v>
      </c>
      <c r="N21" s="111"/>
      <c r="O21" s="111"/>
      <c r="P21" s="1"/>
      <c r="Q21" s="1"/>
      <c r="R21" s="223" t="s">
        <v>308</v>
      </c>
    </row>
    <row r="22" spans="1:18" s="4" customFormat="1" ht="23.25" customHeight="1">
      <c r="A22" s="261" t="s">
        <v>9</v>
      </c>
      <c r="B22" s="262"/>
      <c r="C22" s="262"/>
      <c r="D22" s="262"/>
      <c r="E22" s="262"/>
      <c r="F22" s="262"/>
      <c r="G22" s="262"/>
      <c r="H22" s="262"/>
      <c r="I22" s="262"/>
      <c r="J22" s="262"/>
      <c r="K22" s="263"/>
      <c r="L22" s="227">
        <f>L21+M21+N21+O21</f>
        <v>819288106</v>
      </c>
      <c r="M22" s="228"/>
      <c r="N22" s="228"/>
      <c r="O22" s="229"/>
      <c r="P22" s="1"/>
      <c r="Q22" s="1"/>
      <c r="R22" s="223" t="s">
        <v>309</v>
      </c>
    </row>
    <row r="23" spans="1:18" s="4" customFormat="1" ht="23.25" customHeight="1">
      <c r="A23" s="225" t="s">
        <v>83</v>
      </c>
      <c r="B23" s="225"/>
      <c r="C23" s="225" t="s">
        <v>63</v>
      </c>
      <c r="D23" s="225"/>
      <c r="E23" s="225"/>
      <c r="F23" s="225"/>
      <c r="G23" s="225"/>
      <c r="H23" s="225"/>
      <c r="I23" s="128" t="s">
        <v>13</v>
      </c>
      <c r="J23" s="126"/>
      <c r="K23" s="105"/>
      <c r="L23" s="34"/>
      <c r="M23" s="1"/>
      <c r="N23" s="1"/>
      <c r="O23" s="1"/>
      <c r="P23" s="1"/>
      <c r="Q23" s="1"/>
      <c r="R23" s="223" t="s">
        <v>310</v>
      </c>
    </row>
    <row r="24" spans="1:18" s="4" customFormat="1" ht="37.5" customHeight="1">
      <c r="A24" s="241">
        <v>0</v>
      </c>
      <c r="B24" s="242"/>
      <c r="C24" s="284" t="s">
        <v>147</v>
      </c>
      <c r="D24" s="285"/>
      <c r="E24" s="285"/>
      <c r="F24" s="285"/>
      <c r="G24" s="285"/>
      <c r="H24" s="286"/>
      <c r="I24" s="221">
        <v>44180</v>
      </c>
      <c r="J24" s="127"/>
      <c r="K24" s="302" t="s">
        <v>150</v>
      </c>
      <c r="L24" s="109" t="s">
        <v>152</v>
      </c>
      <c r="M24" s="220" t="s">
        <v>112</v>
      </c>
      <c r="N24" s="44"/>
      <c r="O24" s="44"/>
      <c r="P24" s="1"/>
      <c r="Q24" s="1"/>
      <c r="R24" s="223" t="s">
        <v>311</v>
      </c>
    </row>
    <row r="25" spans="1:18" s="4" customFormat="1" ht="57.75" customHeight="1">
      <c r="A25" s="241">
        <v>1</v>
      </c>
      <c r="B25" s="242"/>
      <c r="C25" s="243" t="s">
        <v>290</v>
      </c>
      <c r="D25" s="244"/>
      <c r="E25" s="244"/>
      <c r="F25" s="244"/>
      <c r="G25" s="244"/>
      <c r="H25" s="245"/>
      <c r="I25" s="222">
        <v>44314</v>
      </c>
      <c r="J25" s="127"/>
      <c r="K25" s="303"/>
      <c r="L25" s="219">
        <v>489288106</v>
      </c>
      <c r="M25" s="219">
        <v>330000000</v>
      </c>
      <c r="N25" s="44"/>
      <c r="O25" s="44"/>
      <c r="P25" s="1"/>
      <c r="Q25" s="1"/>
      <c r="R25" s="223" t="s">
        <v>312</v>
      </c>
    </row>
    <row r="26" spans="1:18" s="4" customFormat="1" ht="17.25" customHeight="1">
      <c r="A26" s="1"/>
      <c r="B26" s="33"/>
      <c r="C26" s="33"/>
      <c r="D26" s="37"/>
      <c r="E26" s="37"/>
      <c r="F26" s="37"/>
      <c r="G26" s="37"/>
      <c r="H26" s="37"/>
      <c r="I26" s="37"/>
      <c r="J26" s="37"/>
      <c r="K26" s="134"/>
      <c r="L26" s="34"/>
      <c r="M26" s="1"/>
      <c r="N26" s="1"/>
      <c r="O26" s="1"/>
      <c r="P26" s="1"/>
      <c r="Q26" s="1"/>
      <c r="R26" s="223" t="s">
        <v>313</v>
      </c>
    </row>
    <row r="27" spans="1:18" s="4" customFormat="1" ht="21.75" customHeight="1">
      <c r="A27" s="1"/>
      <c r="B27" s="32"/>
      <c r="C27" s="304" t="s">
        <v>10</v>
      </c>
      <c r="D27" s="305"/>
      <c r="E27" s="305"/>
      <c r="F27" s="306"/>
      <c r="G27" s="226" t="s">
        <v>84</v>
      </c>
      <c r="H27" s="226"/>
      <c r="I27" s="226"/>
      <c r="J27" s="124"/>
      <c r="K27" s="139"/>
      <c r="L27" s="124"/>
      <c r="M27" s="124"/>
      <c r="N27" s="106"/>
      <c r="O27" s="106"/>
      <c r="P27" s="106"/>
      <c r="Q27" s="106"/>
      <c r="R27" s="223" t="s">
        <v>314</v>
      </c>
    </row>
    <row r="28" spans="1:18" ht="29.25" customHeight="1">
      <c r="A28" s="235" t="s">
        <v>11</v>
      </c>
      <c r="B28" s="235"/>
      <c r="C28" s="236" t="s">
        <v>145</v>
      </c>
      <c r="D28" s="237"/>
      <c r="E28" s="237"/>
      <c r="F28" s="238"/>
      <c r="G28" s="247" t="s">
        <v>130</v>
      </c>
      <c r="H28" s="247"/>
      <c r="I28" s="247"/>
      <c r="J28" s="125"/>
      <c r="K28" s="140"/>
      <c r="L28" s="125"/>
      <c r="M28" s="125"/>
      <c r="N28" s="38"/>
      <c r="O28" s="38"/>
      <c r="P28" s="38"/>
      <c r="Q28" s="38"/>
      <c r="R28" s="223" t="s">
        <v>315</v>
      </c>
    </row>
    <row r="29" spans="1:18" ht="29.25" customHeight="1">
      <c r="A29" s="235" t="s">
        <v>12</v>
      </c>
      <c r="B29" s="235"/>
      <c r="C29" s="230" t="s">
        <v>131</v>
      </c>
      <c r="D29" s="231"/>
      <c r="E29" s="231"/>
      <c r="F29" s="232"/>
      <c r="G29" s="224" t="s">
        <v>132</v>
      </c>
      <c r="H29" s="224"/>
      <c r="I29" s="224"/>
      <c r="J29" s="125"/>
      <c r="K29" s="140"/>
      <c r="L29" s="125"/>
      <c r="M29" s="125"/>
      <c r="N29" s="38"/>
      <c r="O29" s="38"/>
      <c r="P29" s="38"/>
      <c r="Q29" s="38"/>
      <c r="R29" s="223" t="s">
        <v>316</v>
      </c>
    </row>
    <row r="30" spans="1:18" ht="29.25" customHeight="1">
      <c r="A30" s="235" t="s">
        <v>13</v>
      </c>
      <c r="B30" s="235"/>
      <c r="C30" s="283">
        <v>44180</v>
      </c>
      <c r="D30" s="237"/>
      <c r="E30" s="237"/>
      <c r="F30" s="238"/>
      <c r="G30" s="287">
        <f>C30</f>
        <v>44180</v>
      </c>
      <c r="H30" s="247"/>
      <c r="I30" s="247"/>
      <c r="J30" s="125"/>
      <c r="K30" s="140"/>
      <c r="L30" s="125"/>
      <c r="M30" s="125"/>
      <c r="N30" s="38"/>
      <c r="O30" s="38"/>
      <c r="P30" s="38"/>
      <c r="Q30" s="38"/>
      <c r="R30" s="223" t="s">
        <v>317</v>
      </c>
    </row>
    <row r="31" ht="22.5">
      <c r="R31" s="223" t="s">
        <v>318</v>
      </c>
    </row>
    <row r="32" ht="33.75">
      <c r="R32" s="223" t="s">
        <v>319</v>
      </c>
    </row>
    <row r="33" ht="33.75">
      <c r="R33" s="223" t="s">
        <v>320</v>
      </c>
    </row>
    <row r="34" ht="22.5">
      <c r="R34" s="223" t="s">
        <v>321</v>
      </c>
    </row>
    <row r="35" ht="22.5">
      <c r="R35" s="223" t="s">
        <v>322</v>
      </c>
    </row>
    <row r="36" ht="22.5">
      <c r="R36" s="223" t="s">
        <v>323</v>
      </c>
    </row>
    <row r="37" ht="22.5">
      <c r="R37" s="223" t="s">
        <v>324</v>
      </c>
    </row>
    <row r="38" ht="22.5">
      <c r="R38" s="223" t="s">
        <v>325</v>
      </c>
    </row>
    <row r="39" ht="33.75">
      <c r="R39" s="223" t="s">
        <v>326</v>
      </c>
    </row>
    <row r="40" ht="22.5">
      <c r="R40" s="223" t="s">
        <v>327</v>
      </c>
    </row>
    <row r="41" ht="22.5">
      <c r="R41" s="223" t="s">
        <v>328</v>
      </c>
    </row>
    <row r="42" ht="22.5">
      <c r="R42" s="223" t="s">
        <v>329</v>
      </c>
    </row>
    <row r="43" ht="22.5">
      <c r="R43" s="223" t="s">
        <v>330</v>
      </c>
    </row>
    <row r="44" ht="22.5">
      <c r="R44" s="107" t="s">
        <v>93</v>
      </c>
    </row>
  </sheetData>
  <sheetProtection/>
  <mergeCells count="60">
    <mergeCell ref="K24:K25"/>
    <mergeCell ref="A28:B28"/>
    <mergeCell ref="C27:F27"/>
    <mergeCell ref="L13:O13"/>
    <mergeCell ref="G13:G14"/>
    <mergeCell ref="G28:I28"/>
    <mergeCell ref="A23:B23"/>
    <mergeCell ref="J13:K13"/>
    <mergeCell ref="A13:A14"/>
    <mergeCell ref="F13:F14"/>
    <mergeCell ref="E13:E14"/>
    <mergeCell ref="K4:M4"/>
    <mergeCell ref="A6:C6"/>
    <mergeCell ref="A1:B4"/>
    <mergeCell ref="D7:G7"/>
    <mergeCell ref="A7:C7"/>
    <mergeCell ref="K1:O1"/>
    <mergeCell ref="K2:O2"/>
    <mergeCell ref="K3:M3"/>
    <mergeCell ref="C1:J2"/>
    <mergeCell ref="C30:F30"/>
    <mergeCell ref="A24:B24"/>
    <mergeCell ref="C24:H24"/>
    <mergeCell ref="A30:B30"/>
    <mergeCell ref="G30:I30"/>
    <mergeCell ref="L11:M11"/>
    <mergeCell ref="H13:I13"/>
    <mergeCell ref="B19:D19"/>
    <mergeCell ref="G15:G20"/>
    <mergeCell ref="B20:D20"/>
    <mergeCell ref="C3:J4"/>
    <mergeCell ref="L6:M6"/>
    <mergeCell ref="N3:O3"/>
    <mergeCell ref="D6:G6"/>
    <mergeCell ref="A22:K22"/>
    <mergeCell ref="A8:C8"/>
    <mergeCell ref="D8:G8"/>
    <mergeCell ref="A9:C10"/>
    <mergeCell ref="D9:G10"/>
    <mergeCell ref="A21:K21"/>
    <mergeCell ref="C28:F28"/>
    <mergeCell ref="N4:O4"/>
    <mergeCell ref="A25:B25"/>
    <mergeCell ref="C25:H25"/>
    <mergeCell ref="B13:D14"/>
    <mergeCell ref="A5:O5"/>
    <mergeCell ref="L7:M7"/>
    <mergeCell ref="L9:M9"/>
    <mergeCell ref="A12:G12"/>
    <mergeCell ref="A11:G11"/>
    <mergeCell ref="G29:I29"/>
    <mergeCell ref="C23:H23"/>
    <mergeCell ref="G27:I27"/>
    <mergeCell ref="L22:O22"/>
    <mergeCell ref="C29:F29"/>
    <mergeCell ref="B15:D15"/>
    <mergeCell ref="B16:D16"/>
    <mergeCell ref="B17:D17"/>
    <mergeCell ref="B18:D18"/>
    <mergeCell ref="A29:B29"/>
  </mergeCells>
  <dataValidations count="2">
    <dataValidation type="list" allowBlank="1" showInputMessage="1" showErrorMessage="1" sqref="L24:M24 L14:O14">
      <formula1>$R$6:$R$63</formula1>
    </dataValidation>
    <dataValidation type="list" allowBlank="1" showInputMessage="1" showErrorMessage="1" sqref="R44">
      <formula1>$R36:$R47</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2" scale="54"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S87"/>
  <sheetViews>
    <sheetView zoomScale="69" zoomScaleNormal="69" zoomScaleSheetLayoutView="100" zoomScalePageLayoutView="0" workbookViewId="0" topLeftCell="A1">
      <selection activeCell="A61" sqref="A61"/>
    </sheetView>
  </sheetViews>
  <sheetFormatPr defaultColWidth="11.421875" defaultRowHeight="12.75"/>
  <cols>
    <col min="1" max="1" width="41.421875" style="1" customWidth="1"/>
    <col min="2" max="2" width="33.421875" style="1" customWidth="1"/>
    <col min="3" max="3" width="18.00390625" style="1" customWidth="1"/>
    <col min="4" max="4" width="13.7109375" style="11" customWidth="1"/>
    <col min="5" max="5" width="16.140625" style="12" customWidth="1"/>
    <col min="6" max="6" width="23.00390625" style="13" customWidth="1"/>
    <col min="7" max="7" width="17.7109375" style="12" customWidth="1"/>
    <col min="8" max="8" width="5.7109375" style="5" customWidth="1"/>
    <col min="9" max="9" width="7.00390625" style="5" customWidth="1"/>
    <col min="10" max="10" width="6.7109375" style="5" customWidth="1"/>
    <col min="11" max="18" width="5.7109375" style="5" customWidth="1"/>
    <col min="19" max="19" width="6.28125" style="5" customWidth="1"/>
    <col min="20" max="29" width="11.421875" style="1" hidden="1" customWidth="1"/>
    <col min="30" max="16384" width="11.421875" style="1" customWidth="1"/>
  </cols>
  <sheetData>
    <row r="1" spans="1:19" ht="34.5" customHeight="1">
      <c r="A1" s="344"/>
      <c r="B1" s="142"/>
      <c r="C1" s="377" t="s">
        <v>14</v>
      </c>
      <c r="D1" s="378"/>
      <c r="E1" s="378"/>
      <c r="F1" s="378"/>
      <c r="G1" s="378"/>
      <c r="H1" s="378"/>
      <c r="I1" s="378"/>
      <c r="J1" s="378"/>
      <c r="K1" s="378"/>
      <c r="L1" s="381" t="s">
        <v>92</v>
      </c>
      <c r="M1" s="382"/>
      <c r="N1" s="382"/>
      <c r="O1" s="382"/>
      <c r="P1" s="382"/>
      <c r="Q1" s="382"/>
      <c r="R1" s="382"/>
      <c r="S1" s="383"/>
    </row>
    <row r="2" spans="1:19" ht="25.5" customHeight="1">
      <c r="A2" s="345"/>
      <c r="B2" s="143"/>
      <c r="C2" s="379"/>
      <c r="D2" s="380"/>
      <c r="E2" s="380"/>
      <c r="F2" s="380"/>
      <c r="G2" s="380"/>
      <c r="H2" s="380"/>
      <c r="I2" s="380"/>
      <c r="J2" s="380"/>
      <c r="K2" s="380"/>
      <c r="L2" s="384" t="s">
        <v>51</v>
      </c>
      <c r="M2" s="385"/>
      <c r="N2" s="385"/>
      <c r="O2" s="385"/>
      <c r="P2" s="385"/>
      <c r="Q2" s="385"/>
      <c r="R2" s="385"/>
      <c r="S2" s="386"/>
    </row>
    <row r="3" spans="1:19" ht="19.5" customHeight="1">
      <c r="A3" s="345"/>
      <c r="B3" s="143"/>
      <c r="C3" s="361" t="s">
        <v>50</v>
      </c>
      <c r="D3" s="362"/>
      <c r="E3" s="362"/>
      <c r="F3" s="362"/>
      <c r="G3" s="362"/>
      <c r="H3" s="362"/>
      <c r="I3" s="362"/>
      <c r="J3" s="362"/>
      <c r="K3" s="363"/>
      <c r="L3" s="387" t="s">
        <v>52</v>
      </c>
      <c r="M3" s="387"/>
      <c r="N3" s="387"/>
      <c r="O3" s="387"/>
      <c r="P3" s="367" t="s">
        <v>65</v>
      </c>
      <c r="Q3" s="367"/>
      <c r="R3" s="367"/>
      <c r="S3" s="368"/>
    </row>
    <row r="4" spans="1:19" ht="21.75" customHeight="1" thickBot="1">
      <c r="A4" s="345"/>
      <c r="B4" s="143"/>
      <c r="C4" s="364"/>
      <c r="D4" s="365"/>
      <c r="E4" s="365"/>
      <c r="F4" s="365"/>
      <c r="G4" s="365"/>
      <c r="H4" s="365"/>
      <c r="I4" s="365"/>
      <c r="J4" s="365"/>
      <c r="K4" s="366"/>
      <c r="L4" s="388" t="str">
        <f>+'POA H.A.'!K4</f>
        <v>Versión 2</v>
      </c>
      <c r="M4" s="389"/>
      <c r="N4" s="389"/>
      <c r="O4" s="390"/>
      <c r="P4" s="391">
        <f>+'POA H.A.'!N4</f>
        <v>44015</v>
      </c>
      <c r="Q4" s="392"/>
      <c r="R4" s="392"/>
      <c r="S4" s="393"/>
    </row>
    <row r="5" spans="1:19" ht="12.75" customHeight="1">
      <c r="A5" s="369" t="s">
        <v>53</v>
      </c>
      <c r="B5" s="370"/>
      <c r="C5" s="371"/>
      <c r="D5" s="371"/>
      <c r="E5" s="371"/>
      <c r="F5" s="371"/>
      <c r="G5" s="371"/>
      <c r="H5" s="371"/>
      <c r="I5" s="371"/>
      <c r="J5" s="371"/>
      <c r="K5" s="371"/>
      <c r="L5" s="371"/>
      <c r="M5" s="371"/>
      <c r="N5" s="371"/>
      <c r="O5" s="371"/>
      <c r="P5" s="371"/>
      <c r="Q5" s="371"/>
      <c r="R5" s="371"/>
      <c r="S5" s="372"/>
    </row>
    <row r="6" spans="1:19" ht="12.75" customHeight="1" thickBot="1">
      <c r="A6" s="373"/>
      <c r="B6" s="374"/>
      <c r="C6" s="375"/>
      <c r="D6" s="375"/>
      <c r="E6" s="375"/>
      <c r="F6" s="375"/>
      <c r="G6" s="375"/>
      <c r="H6" s="375"/>
      <c r="I6" s="375"/>
      <c r="J6" s="375"/>
      <c r="K6" s="375"/>
      <c r="L6" s="375"/>
      <c r="M6" s="375"/>
      <c r="N6" s="375"/>
      <c r="O6" s="375"/>
      <c r="P6" s="375"/>
      <c r="Q6" s="375"/>
      <c r="R6" s="375"/>
      <c r="S6" s="376"/>
    </row>
    <row r="7" spans="1:19" ht="18" customHeight="1">
      <c r="A7" s="343" t="s">
        <v>149</v>
      </c>
      <c r="B7" s="343"/>
      <c r="C7" s="343"/>
      <c r="D7" s="343"/>
      <c r="E7" s="343"/>
      <c r="F7" s="343"/>
      <c r="G7" s="343"/>
      <c r="H7" s="343"/>
      <c r="I7" s="343"/>
      <c r="J7" s="343"/>
      <c r="K7" s="343"/>
      <c r="L7" s="343"/>
      <c r="M7" s="343"/>
      <c r="N7" s="343"/>
      <c r="O7" s="343"/>
      <c r="P7" s="343"/>
      <c r="Q7" s="343"/>
      <c r="R7" s="343"/>
      <c r="S7" s="343"/>
    </row>
    <row r="8" spans="1:19" ht="13.5" thickBot="1">
      <c r="A8" s="343"/>
      <c r="B8" s="343"/>
      <c r="C8" s="343"/>
      <c r="D8" s="343"/>
      <c r="E8" s="343"/>
      <c r="F8" s="343"/>
      <c r="G8" s="343"/>
      <c r="H8" s="343"/>
      <c r="I8" s="343"/>
      <c r="J8" s="343"/>
      <c r="K8" s="343"/>
      <c r="L8" s="343"/>
      <c r="M8" s="343"/>
      <c r="N8" s="343"/>
      <c r="O8" s="343"/>
      <c r="P8" s="343"/>
      <c r="Q8" s="343"/>
      <c r="R8" s="343"/>
      <c r="S8" s="343"/>
    </row>
    <row r="9" spans="1:19" s="39" customFormat="1" ht="18" customHeight="1">
      <c r="A9" s="394" t="s">
        <v>85</v>
      </c>
      <c r="B9" s="395"/>
      <c r="C9" s="395"/>
      <c r="D9" s="395"/>
      <c r="E9" s="395"/>
      <c r="F9" s="395"/>
      <c r="G9" s="395"/>
      <c r="H9" s="40"/>
      <c r="I9" s="40"/>
      <c r="J9" s="40"/>
      <c r="K9" s="40"/>
      <c r="L9" s="40"/>
      <c r="M9" s="40"/>
      <c r="N9" s="40"/>
      <c r="O9" s="40"/>
      <c r="P9" s="40"/>
      <c r="Q9" s="40"/>
      <c r="R9" s="40"/>
      <c r="S9" s="41"/>
    </row>
    <row r="10" spans="1:19" ht="12.75" customHeight="1">
      <c r="A10" s="356" t="s">
        <v>82</v>
      </c>
      <c r="B10" s="357"/>
      <c r="C10" s="357"/>
      <c r="D10" s="328" t="s">
        <v>81</v>
      </c>
      <c r="E10" s="328" t="s">
        <v>78</v>
      </c>
      <c r="F10" s="327" t="s">
        <v>17</v>
      </c>
      <c r="G10" s="327" t="s">
        <v>79</v>
      </c>
      <c r="H10" s="42"/>
      <c r="I10" s="42"/>
      <c r="J10" s="42"/>
      <c r="K10" s="42"/>
      <c r="L10" s="42"/>
      <c r="M10" s="42"/>
      <c r="N10" s="42"/>
      <c r="O10" s="42"/>
      <c r="P10" s="42"/>
      <c r="Q10" s="42"/>
      <c r="R10" s="42"/>
      <c r="S10" s="92"/>
    </row>
    <row r="11" spans="1:19" ht="12.75">
      <c r="A11" s="331"/>
      <c r="B11" s="332"/>
      <c r="C11" s="332"/>
      <c r="D11" s="328"/>
      <c r="E11" s="328"/>
      <c r="F11" s="327"/>
      <c r="G11" s="327"/>
      <c r="H11" s="43"/>
      <c r="I11" s="43"/>
      <c r="J11" s="43"/>
      <c r="K11" s="43"/>
      <c r="L11" s="43"/>
      <c r="M11" s="43"/>
      <c r="N11" s="43"/>
      <c r="O11" s="43"/>
      <c r="P11" s="43"/>
      <c r="Q11" s="43"/>
      <c r="R11" s="43"/>
      <c r="S11" s="93"/>
    </row>
    <row r="12" spans="1:19" ht="12.75">
      <c r="A12" s="346" t="s">
        <v>80</v>
      </c>
      <c r="B12" s="347"/>
      <c r="C12" s="348"/>
      <c r="D12" s="44"/>
      <c r="E12" s="45"/>
      <c r="F12" s="46"/>
      <c r="G12" s="46"/>
      <c r="H12" s="43"/>
      <c r="I12" s="43"/>
      <c r="J12" s="43"/>
      <c r="K12" s="43"/>
      <c r="L12" s="43"/>
      <c r="M12" s="43"/>
      <c r="N12" s="43"/>
      <c r="O12" s="43"/>
      <c r="P12" s="43"/>
      <c r="Q12" s="43"/>
      <c r="R12" s="43"/>
      <c r="S12" s="93"/>
    </row>
    <row r="13" spans="1:19" ht="12.75">
      <c r="A13" s="346" t="s">
        <v>74</v>
      </c>
      <c r="B13" s="347"/>
      <c r="C13" s="347"/>
      <c r="D13" s="47"/>
      <c r="E13" s="48"/>
      <c r="F13" s="47"/>
      <c r="G13" s="48"/>
      <c r="H13" s="49"/>
      <c r="I13" s="49"/>
      <c r="J13" s="49"/>
      <c r="K13" s="49"/>
      <c r="L13" s="49"/>
      <c r="M13" s="49"/>
      <c r="N13" s="49"/>
      <c r="O13" s="49"/>
      <c r="P13" s="49"/>
      <c r="Q13" s="49"/>
      <c r="R13" s="49"/>
      <c r="S13" s="94"/>
    </row>
    <row r="14" spans="1:19" ht="12.75">
      <c r="A14" s="346" t="s">
        <v>75</v>
      </c>
      <c r="B14" s="347"/>
      <c r="C14" s="347"/>
      <c r="D14" s="47"/>
      <c r="E14" s="48"/>
      <c r="F14" s="47"/>
      <c r="G14" s="48"/>
      <c r="H14" s="49"/>
      <c r="I14" s="49"/>
      <c r="J14" s="49"/>
      <c r="K14" s="49"/>
      <c r="L14" s="49"/>
      <c r="M14" s="49"/>
      <c r="N14" s="49"/>
      <c r="O14" s="49"/>
      <c r="P14" s="49"/>
      <c r="Q14" s="49"/>
      <c r="R14" s="49"/>
      <c r="S14" s="94"/>
    </row>
    <row r="15" spans="1:19" ht="12.75">
      <c r="A15" s="346" t="s">
        <v>76</v>
      </c>
      <c r="B15" s="347"/>
      <c r="C15" s="347"/>
      <c r="D15" s="47"/>
      <c r="E15" s="48"/>
      <c r="F15" s="47"/>
      <c r="G15" s="48"/>
      <c r="H15" s="49"/>
      <c r="I15" s="49"/>
      <c r="J15" s="49"/>
      <c r="K15" s="49"/>
      <c r="L15" s="49"/>
      <c r="M15" s="49"/>
      <c r="N15" s="49"/>
      <c r="O15" s="49"/>
      <c r="P15" s="49"/>
      <c r="Q15" s="49"/>
      <c r="R15" s="49"/>
      <c r="S15" s="94"/>
    </row>
    <row r="16" spans="1:19" ht="12.75">
      <c r="A16" s="346" t="s">
        <v>77</v>
      </c>
      <c r="B16" s="347"/>
      <c r="C16" s="347"/>
      <c r="D16" s="47"/>
      <c r="E16" s="48"/>
      <c r="F16" s="47"/>
      <c r="G16" s="48"/>
      <c r="H16" s="49"/>
      <c r="I16" s="49"/>
      <c r="J16" s="49"/>
      <c r="K16" s="49"/>
      <c r="L16" s="49"/>
      <c r="M16" s="49"/>
      <c r="N16" s="49"/>
      <c r="O16" s="49"/>
      <c r="P16" s="49"/>
      <c r="Q16" s="49"/>
      <c r="R16" s="49"/>
      <c r="S16" s="94"/>
    </row>
    <row r="17" spans="1:19" ht="13.5" thickBot="1">
      <c r="A17" s="322" t="s">
        <v>29</v>
      </c>
      <c r="B17" s="323"/>
      <c r="C17" s="323"/>
      <c r="D17" s="323"/>
      <c r="E17" s="323"/>
      <c r="F17" s="324"/>
      <c r="G17" s="58">
        <f>SUM(G12:G16)</f>
        <v>0</v>
      </c>
      <c r="H17" s="95"/>
      <c r="I17" s="95"/>
      <c r="J17" s="95"/>
      <c r="K17" s="95"/>
      <c r="L17" s="95"/>
      <c r="M17" s="95"/>
      <c r="N17" s="95"/>
      <c r="O17" s="95"/>
      <c r="P17" s="95"/>
      <c r="Q17" s="95"/>
      <c r="R17" s="95"/>
      <c r="S17" s="96"/>
    </row>
    <row r="18" spans="1:19" ht="18.75" customHeight="1">
      <c r="A18" s="352" t="s">
        <v>115</v>
      </c>
      <c r="B18" s="353"/>
      <c r="C18" s="353"/>
      <c r="D18" s="353"/>
      <c r="E18" s="353"/>
      <c r="F18" s="353"/>
      <c r="G18" s="353"/>
      <c r="H18" s="50"/>
      <c r="I18" s="50"/>
      <c r="J18" s="50"/>
      <c r="K18" s="50"/>
      <c r="L18" s="50"/>
      <c r="M18" s="50"/>
      <c r="N18" s="50"/>
      <c r="O18" s="50"/>
      <c r="P18" s="50"/>
      <c r="Q18" s="50"/>
      <c r="R18" s="50"/>
      <c r="S18" s="51"/>
    </row>
    <row r="19" spans="1:19" s="7" customFormat="1" ht="11.25" customHeight="1">
      <c r="A19" s="400" t="s">
        <v>113</v>
      </c>
      <c r="B19" s="328" t="s">
        <v>16</v>
      </c>
      <c r="C19" s="328" t="s">
        <v>114</v>
      </c>
      <c r="D19" s="327" t="s">
        <v>17</v>
      </c>
      <c r="E19" s="327" t="s">
        <v>18</v>
      </c>
      <c r="F19" s="328" t="s">
        <v>19</v>
      </c>
      <c r="G19" s="327" t="s">
        <v>20</v>
      </c>
      <c r="H19" s="317" t="s">
        <v>21</v>
      </c>
      <c r="I19" s="318"/>
      <c r="J19" s="318"/>
      <c r="K19" s="318"/>
      <c r="L19" s="318"/>
      <c r="M19" s="318"/>
      <c r="N19" s="318"/>
      <c r="O19" s="318"/>
      <c r="P19" s="318"/>
      <c r="Q19" s="318"/>
      <c r="R19" s="318"/>
      <c r="S19" s="319"/>
    </row>
    <row r="20" spans="1:19" s="8" customFormat="1" ht="15" customHeight="1">
      <c r="A20" s="400"/>
      <c r="B20" s="328"/>
      <c r="C20" s="328"/>
      <c r="D20" s="327"/>
      <c r="E20" s="327"/>
      <c r="F20" s="328"/>
      <c r="G20" s="327"/>
      <c r="H20" s="52" t="s">
        <v>22</v>
      </c>
      <c r="I20" s="52" t="s">
        <v>58</v>
      </c>
      <c r="J20" s="52" t="s">
        <v>23</v>
      </c>
      <c r="K20" s="52" t="s">
        <v>24</v>
      </c>
      <c r="L20" s="52" t="s">
        <v>25</v>
      </c>
      <c r="M20" s="52" t="s">
        <v>26</v>
      </c>
      <c r="N20" s="52" t="s">
        <v>27</v>
      </c>
      <c r="O20" s="52" t="s">
        <v>28</v>
      </c>
      <c r="P20" s="52" t="s">
        <v>54</v>
      </c>
      <c r="Q20" s="52" t="s">
        <v>55</v>
      </c>
      <c r="R20" s="52" t="s">
        <v>56</v>
      </c>
      <c r="S20" s="53" t="s">
        <v>57</v>
      </c>
    </row>
    <row r="21" spans="1:19" s="8" customFormat="1" ht="75" customHeight="1">
      <c r="A21" s="164" t="s">
        <v>251</v>
      </c>
      <c r="B21" s="181" t="s">
        <v>166</v>
      </c>
      <c r="C21" s="205" t="s">
        <v>285</v>
      </c>
      <c r="D21" s="204">
        <v>1</v>
      </c>
      <c r="E21" s="204">
        <v>3435950</v>
      </c>
      <c r="F21" s="203">
        <v>11</v>
      </c>
      <c r="G21" s="204">
        <f>E21*F21</f>
        <v>37795450</v>
      </c>
      <c r="H21" s="52"/>
      <c r="I21" s="52"/>
      <c r="J21" s="52"/>
      <c r="K21" s="52"/>
      <c r="L21" s="52"/>
      <c r="M21" s="52"/>
      <c r="N21" s="52"/>
      <c r="O21" s="52"/>
      <c r="P21" s="52"/>
      <c r="Q21" s="52"/>
      <c r="R21" s="52"/>
      <c r="S21" s="53"/>
    </row>
    <row r="22" spans="1:19" s="8" customFormat="1" ht="80.25" customHeight="1">
      <c r="A22" s="164" t="s">
        <v>252</v>
      </c>
      <c r="B22" s="181" t="s">
        <v>167</v>
      </c>
      <c r="C22" s="205" t="s">
        <v>285</v>
      </c>
      <c r="D22" s="204">
        <v>1</v>
      </c>
      <c r="E22" s="204">
        <v>3435950</v>
      </c>
      <c r="F22" s="203">
        <v>11</v>
      </c>
      <c r="G22" s="204">
        <f aca="true" t="shared" si="0" ref="G22:G30">E22*F22</f>
        <v>37795450</v>
      </c>
      <c r="H22" s="52"/>
      <c r="I22" s="52"/>
      <c r="J22" s="52"/>
      <c r="K22" s="52"/>
      <c r="L22" s="52"/>
      <c r="M22" s="52"/>
      <c r="N22" s="52"/>
      <c r="O22" s="52"/>
      <c r="P22" s="52"/>
      <c r="Q22" s="52"/>
      <c r="R22" s="52"/>
      <c r="S22" s="53"/>
    </row>
    <row r="23" spans="1:19" s="8" customFormat="1" ht="76.5" customHeight="1">
      <c r="A23" s="164" t="s">
        <v>253</v>
      </c>
      <c r="B23" s="181" t="s">
        <v>168</v>
      </c>
      <c r="C23" s="205" t="s">
        <v>285</v>
      </c>
      <c r="D23" s="204">
        <v>1</v>
      </c>
      <c r="E23" s="204">
        <v>3435950</v>
      </c>
      <c r="F23" s="203">
        <v>11</v>
      </c>
      <c r="G23" s="204">
        <f t="shared" si="0"/>
        <v>37795450</v>
      </c>
      <c r="H23" s="52"/>
      <c r="I23" s="52"/>
      <c r="J23" s="52"/>
      <c r="K23" s="52"/>
      <c r="L23" s="52"/>
      <c r="M23" s="52"/>
      <c r="N23" s="52"/>
      <c r="O23" s="52"/>
      <c r="P23" s="52"/>
      <c r="Q23" s="52"/>
      <c r="R23" s="52"/>
      <c r="S23" s="53"/>
    </row>
    <row r="24" spans="1:19" s="8" customFormat="1" ht="102" customHeight="1">
      <c r="A24" s="164" t="s">
        <v>254</v>
      </c>
      <c r="B24" s="181" t="s">
        <v>169</v>
      </c>
      <c r="C24" s="205" t="s">
        <v>285</v>
      </c>
      <c r="D24" s="204">
        <v>1</v>
      </c>
      <c r="E24" s="204">
        <v>3435950</v>
      </c>
      <c r="F24" s="203">
        <v>11</v>
      </c>
      <c r="G24" s="204">
        <f t="shared" si="0"/>
        <v>37795450</v>
      </c>
      <c r="H24" s="52"/>
      <c r="I24" s="52"/>
      <c r="J24" s="52"/>
      <c r="K24" s="52"/>
      <c r="L24" s="52"/>
      <c r="M24" s="52"/>
      <c r="N24" s="52"/>
      <c r="O24" s="52"/>
      <c r="P24" s="159"/>
      <c r="Q24" s="52"/>
      <c r="R24" s="52"/>
      <c r="S24" s="53"/>
    </row>
    <row r="25" spans="1:19" s="8" customFormat="1" ht="102" customHeight="1">
      <c r="A25" s="164" t="s">
        <v>255</v>
      </c>
      <c r="B25" s="181" t="s">
        <v>169</v>
      </c>
      <c r="C25" s="205" t="s">
        <v>285</v>
      </c>
      <c r="D25" s="204">
        <v>1</v>
      </c>
      <c r="E25" s="204">
        <v>3435950</v>
      </c>
      <c r="F25" s="203">
        <v>11</v>
      </c>
      <c r="G25" s="204">
        <f t="shared" si="0"/>
        <v>37795450</v>
      </c>
      <c r="H25" s="52"/>
      <c r="I25" s="52"/>
      <c r="J25" s="52"/>
      <c r="K25" s="52"/>
      <c r="L25" s="52"/>
      <c r="M25" s="52"/>
      <c r="N25" s="52"/>
      <c r="O25" s="52"/>
      <c r="P25" s="52"/>
      <c r="Q25" s="52"/>
      <c r="R25" s="52"/>
      <c r="S25" s="53"/>
    </row>
    <row r="26" spans="1:19" s="8" customFormat="1" ht="85.5" customHeight="1">
      <c r="A26" s="182" t="s">
        <v>286</v>
      </c>
      <c r="B26" s="181" t="s">
        <v>170</v>
      </c>
      <c r="C26" s="205" t="s">
        <v>285</v>
      </c>
      <c r="D26" s="204">
        <v>1</v>
      </c>
      <c r="E26" s="204">
        <v>3435950</v>
      </c>
      <c r="F26" s="203">
        <v>11</v>
      </c>
      <c r="G26" s="204">
        <f t="shared" si="0"/>
        <v>37795450</v>
      </c>
      <c r="H26" s="52"/>
      <c r="I26" s="52"/>
      <c r="J26" s="52"/>
      <c r="K26" s="52"/>
      <c r="L26" s="52"/>
      <c r="M26" s="52"/>
      <c r="N26" s="52"/>
      <c r="O26" s="52"/>
      <c r="P26" s="52"/>
      <c r="Q26" s="52"/>
      <c r="R26" s="52"/>
      <c r="S26" s="53"/>
    </row>
    <row r="27" spans="1:19" s="8" customFormat="1" ht="58.5" customHeight="1">
      <c r="A27" s="182" t="s">
        <v>287</v>
      </c>
      <c r="B27" s="181" t="s">
        <v>173</v>
      </c>
      <c r="C27" s="205" t="s">
        <v>285</v>
      </c>
      <c r="D27" s="204">
        <v>1</v>
      </c>
      <c r="E27" s="204">
        <v>3435950</v>
      </c>
      <c r="F27" s="203">
        <v>11</v>
      </c>
      <c r="G27" s="204">
        <f t="shared" si="0"/>
        <v>37795450</v>
      </c>
      <c r="H27" s="52"/>
      <c r="I27" s="52"/>
      <c r="J27" s="52"/>
      <c r="K27" s="52"/>
      <c r="L27" s="52"/>
      <c r="M27" s="52"/>
      <c r="N27" s="52"/>
      <c r="O27" s="52"/>
      <c r="P27" s="52"/>
      <c r="Q27" s="52"/>
      <c r="R27" s="52"/>
      <c r="S27" s="53"/>
    </row>
    <row r="28" spans="1:19" s="8" customFormat="1" ht="66" customHeight="1">
      <c r="A28" s="205" t="s">
        <v>256</v>
      </c>
      <c r="B28" s="181" t="s">
        <v>171</v>
      </c>
      <c r="C28" s="205" t="s">
        <v>258</v>
      </c>
      <c r="D28" s="204">
        <v>1</v>
      </c>
      <c r="E28" s="204">
        <v>2735950</v>
      </c>
      <c r="F28" s="203">
        <v>11</v>
      </c>
      <c r="G28" s="204">
        <f t="shared" si="0"/>
        <v>30095450</v>
      </c>
      <c r="H28" s="52"/>
      <c r="I28" s="52"/>
      <c r="J28" s="52"/>
      <c r="K28" s="52"/>
      <c r="L28" s="52"/>
      <c r="M28" s="52"/>
      <c r="N28" s="52"/>
      <c r="O28" s="52"/>
      <c r="P28" s="52"/>
      <c r="Q28" s="52"/>
      <c r="R28" s="52"/>
      <c r="S28" s="53"/>
    </row>
    <row r="29" spans="1:19" s="8" customFormat="1" ht="66" customHeight="1">
      <c r="A29" s="205" t="s">
        <v>257</v>
      </c>
      <c r="B29" s="181" t="s">
        <v>172</v>
      </c>
      <c r="C29" s="205" t="s">
        <v>258</v>
      </c>
      <c r="D29" s="204">
        <v>1</v>
      </c>
      <c r="E29" s="204">
        <v>2735950</v>
      </c>
      <c r="F29" s="203">
        <v>11</v>
      </c>
      <c r="G29" s="204">
        <f t="shared" si="0"/>
        <v>30095450</v>
      </c>
      <c r="H29" s="52"/>
      <c r="I29" s="52"/>
      <c r="J29" s="52"/>
      <c r="K29" s="52"/>
      <c r="L29" s="52"/>
      <c r="M29" s="52"/>
      <c r="N29" s="52"/>
      <c r="O29" s="52"/>
      <c r="P29" s="52"/>
      <c r="Q29" s="52"/>
      <c r="R29" s="52"/>
      <c r="S29" s="53"/>
    </row>
    <row r="30" spans="1:19" s="8" customFormat="1" ht="51" customHeight="1">
      <c r="A30" s="205" t="s">
        <v>288</v>
      </c>
      <c r="B30" s="181" t="s">
        <v>259</v>
      </c>
      <c r="C30" s="205" t="s">
        <v>285</v>
      </c>
      <c r="D30" s="204">
        <v>1</v>
      </c>
      <c r="E30" s="204">
        <v>3435950</v>
      </c>
      <c r="F30" s="203">
        <v>8</v>
      </c>
      <c r="G30" s="204">
        <f t="shared" si="0"/>
        <v>27487600</v>
      </c>
      <c r="H30" s="52"/>
      <c r="I30" s="52"/>
      <c r="J30" s="52"/>
      <c r="K30" s="52"/>
      <c r="L30" s="52"/>
      <c r="M30" s="52"/>
      <c r="N30" s="52"/>
      <c r="O30" s="52"/>
      <c r="P30" s="52"/>
      <c r="Q30" s="52"/>
      <c r="R30" s="52"/>
      <c r="S30" s="53"/>
    </row>
    <row r="31" spans="1:19" s="8" customFormat="1" ht="12.75">
      <c r="A31" s="166"/>
      <c r="B31" s="163"/>
      <c r="C31" s="165"/>
      <c r="D31" s="162"/>
      <c r="E31" s="162"/>
      <c r="F31" s="161"/>
      <c r="G31" s="162"/>
      <c r="H31" s="52"/>
      <c r="I31" s="52"/>
      <c r="J31" s="52"/>
      <c r="K31" s="52"/>
      <c r="L31" s="52"/>
      <c r="M31" s="52"/>
      <c r="N31" s="52"/>
      <c r="O31" s="52"/>
      <c r="P31" s="52"/>
      <c r="Q31" s="52"/>
      <c r="R31" s="52"/>
      <c r="S31" s="53"/>
    </row>
    <row r="32" spans="1:19" ht="13.5" thickBot="1">
      <c r="A32" s="322" t="s">
        <v>29</v>
      </c>
      <c r="B32" s="323"/>
      <c r="C32" s="323"/>
      <c r="D32" s="323"/>
      <c r="E32" s="323"/>
      <c r="F32" s="324"/>
      <c r="G32" s="58">
        <f>SUM(G21:G31)</f>
        <v>352246650</v>
      </c>
      <c r="H32" s="349"/>
      <c r="I32" s="350"/>
      <c r="J32" s="350"/>
      <c r="K32" s="350"/>
      <c r="L32" s="350"/>
      <c r="M32" s="350"/>
      <c r="N32" s="350"/>
      <c r="O32" s="350"/>
      <c r="P32" s="350"/>
      <c r="Q32" s="350"/>
      <c r="R32" s="350"/>
      <c r="S32" s="351"/>
    </row>
    <row r="33" spans="1:19" s="4" customFormat="1" ht="18" customHeight="1" thickBot="1">
      <c r="A33" s="352" t="s">
        <v>30</v>
      </c>
      <c r="B33" s="353"/>
      <c r="C33" s="353"/>
      <c r="D33" s="353"/>
      <c r="E33" s="353"/>
      <c r="F33" s="353"/>
      <c r="G33" s="353"/>
      <c r="H33" s="59"/>
      <c r="I33" s="59"/>
      <c r="J33" s="59"/>
      <c r="K33" s="59"/>
      <c r="L33" s="59"/>
      <c r="M33" s="59"/>
      <c r="N33" s="59"/>
      <c r="O33" s="59"/>
      <c r="P33" s="59"/>
      <c r="Q33" s="59"/>
      <c r="R33" s="59"/>
      <c r="S33" s="60"/>
    </row>
    <row r="34" spans="1:19" s="9" customFormat="1" ht="16.5" customHeight="1">
      <c r="A34" s="334" t="s">
        <v>31</v>
      </c>
      <c r="B34" s="335"/>
      <c r="C34" s="336"/>
      <c r="D34" s="313" t="s">
        <v>32</v>
      </c>
      <c r="E34" s="320" t="s">
        <v>17</v>
      </c>
      <c r="F34" s="329" t="s">
        <v>33</v>
      </c>
      <c r="G34" s="313" t="s">
        <v>20</v>
      </c>
      <c r="H34" s="317" t="s">
        <v>21</v>
      </c>
      <c r="I34" s="318"/>
      <c r="J34" s="318"/>
      <c r="K34" s="318"/>
      <c r="L34" s="318"/>
      <c r="M34" s="318"/>
      <c r="N34" s="318"/>
      <c r="O34" s="318"/>
      <c r="P34" s="318"/>
      <c r="Q34" s="318"/>
      <c r="R34" s="318"/>
      <c r="S34" s="319"/>
    </row>
    <row r="35" spans="1:19" s="7" customFormat="1" ht="14.25" customHeight="1">
      <c r="A35" s="337"/>
      <c r="B35" s="338"/>
      <c r="C35" s="339"/>
      <c r="D35" s="314"/>
      <c r="E35" s="321"/>
      <c r="F35" s="330"/>
      <c r="G35" s="314"/>
      <c r="H35" s="52" t="s">
        <v>22</v>
      </c>
      <c r="I35" s="52" t="s">
        <v>58</v>
      </c>
      <c r="J35" s="52" t="s">
        <v>23</v>
      </c>
      <c r="K35" s="52" t="s">
        <v>24</v>
      </c>
      <c r="L35" s="52" t="s">
        <v>25</v>
      </c>
      <c r="M35" s="52" t="s">
        <v>26</v>
      </c>
      <c r="N35" s="52" t="s">
        <v>27</v>
      </c>
      <c r="O35" s="52" t="s">
        <v>28</v>
      </c>
      <c r="P35" s="52" t="s">
        <v>54</v>
      </c>
      <c r="Q35" s="52" t="s">
        <v>55</v>
      </c>
      <c r="R35" s="52" t="s">
        <v>56</v>
      </c>
      <c r="S35" s="53" t="s">
        <v>57</v>
      </c>
    </row>
    <row r="36" spans="1:19" s="8" customFormat="1" ht="12.75" customHeight="1">
      <c r="A36" s="325"/>
      <c r="B36" s="326"/>
      <c r="C36" s="326"/>
      <c r="D36" s="61"/>
      <c r="E36" s="61"/>
      <c r="F36" s="62"/>
      <c r="G36" s="61"/>
      <c r="H36" s="52"/>
      <c r="I36" s="52"/>
      <c r="J36" s="52"/>
      <c r="K36" s="52"/>
      <c r="L36" s="52"/>
      <c r="M36" s="52"/>
      <c r="N36" s="52"/>
      <c r="O36" s="52"/>
      <c r="P36" s="52"/>
      <c r="Q36" s="52"/>
      <c r="R36" s="52"/>
      <c r="S36" s="53"/>
    </row>
    <row r="37" spans="1:19" s="8" customFormat="1" ht="12.75" customHeight="1">
      <c r="A37" s="325"/>
      <c r="B37" s="326"/>
      <c r="C37" s="326"/>
      <c r="D37" s="63"/>
      <c r="E37" s="63"/>
      <c r="F37" s="45"/>
      <c r="G37" s="48"/>
      <c r="H37" s="52"/>
      <c r="I37" s="52"/>
      <c r="J37" s="52"/>
      <c r="K37" s="52"/>
      <c r="L37" s="52"/>
      <c r="M37" s="52"/>
      <c r="N37" s="52"/>
      <c r="O37" s="52"/>
      <c r="P37" s="52"/>
      <c r="Q37" s="52"/>
      <c r="R37" s="52"/>
      <c r="S37" s="53"/>
    </row>
    <row r="38" spans="1:19" s="8" customFormat="1" ht="12.75" customHeight="1">
      <c r="A38" s="325"/>
      <c r="B38" s="326"/>
      <c r="C38" s="326"/>
      <c r="D38" s="63"/>
      <c r="E38" s="63"/>
      <c r="F38" s="45"/>
      <c r="G38" s="48"/>
      <c r="H38" s="52"/>
      <c r="I38" s="52"/>
      <c r="J38" s="52"/>
      <c r="K38" s="52"/>
      <c r="L38" s="52"/>
      <c r="M38" s="52"/>
      <c r="N38" s="52"/>
      <c r="O38" s="52"/>
      <c r="P38" s="52"/>
      <c r="Q38" s="52"/>
      <c r="R38" s="52"/>
      <c r="S38" s="53"/>
    </row>
    <row r="39" spans="1:19" s="8" customFormat="1" ht="12.75" customHeight="1">
      <c r="A39" s="64"/>
      <c r="B39" s="141"/>
      <c r="C39" s="65"/>
      <c r="D39" s="63"/>
      <c r="E39" s="63"/>
      <c r="F39" s="45"/>
      <c r="G39" s="48"/>
      <c r="H39" s="52"/>
      <c r="I39" s="52"/>
      <c r="J39" s="52"/>
      <c r="K39" s="52"/>
      <c r="L39" s="52"/>
      <c r="M39" s="52"/>
      <c r="N39" s="52"/>
      <c r="O39" s="52"/>
      <c r="P39" s="52"/>
      <c r="Q39" s="52"/>
      <c r="R39" s="52"/>
      <c r="S39" s="53"/>
    </row>
    <row r="40" spans="1:19" ht="12.75" customHeight="1" thickBot="1">
      <c r="A40" s="322" t="s">
        <v>29</v>
      </c>
      <c r="B40" s="323"/>
      <c r="C40" s="323"/>
      <c r="D40" s="323"/>
      <c r="E40" s="323"/>
      <c r="F40" s="324"/>
      <c r="G40" s="58">
        <f>SUM(G36:G39)</f>
        <v>0</v>
      </c>
      <c r="H40" s="66"/>
      <c r="I40" s="67"/>
      <c r="J40" s="67"/>
      <c r="K40" s="67"/>
      <c r="L40" s="67"/>
      <c r="M40" s="67"/>
      <c r="N40" s="68"/>
      <c r="O40" s="69"/>
      <c r="P40" s="69"/>
      <c r="Q40" s="69"/>
      <c r="R40" s="69"/>
      <c r="S40" s="70"/>
    </row>
    <row r="41" spans="1:19" s="4" customFormat="1" ht="18.75" customHeight="1" thickBot="1">
      <c r="A41" s="354" t="s">
        <v>34</v>
      </c>
      <c r="B41" s="355"/>
      <c r="C41" s="355"/>
      <c r="D41" s="355"/>
      <c r="E41" s="355"/>
      <c r="F41" s="355"/>
      <c r="G41" s="355"/>
      <c r="H41" s="349"/>
      <c r="I41" s="350"/>
      <c r="J41" s="350"/>
      <c r="K41" s="350"/>
      <c r="L41" s="350"/>
      <c r="M41" s="350"/>
      <c r="N41" s="350"/>
      <c r="O41" s="59"/>
      <c r="P41" s="59"/>
      <c r="Q41" s="59"/>
      <c r="R41" s="59"/>
      <c r="S41" s="60"/>
    </row>
    <row r="42" spans="1:19" s="4" customFormat="1" ht="12.75">
      <c r="A42" s="71"/>
      <c r="B42" s="145"/>
      <c r="C42" s="72"/>
      <c r="D42" s="73"/>
      <c r="E42" s="74"/>
      <c r="F42" s="75"/>
      <c r="G42" s="74"/>
      <c r="H42" s="76"/>
      <c r="I42" s="76"/>
      <c r="J42" s="76"/>
      <c r="K42" s="76"/>
      <c r="L42" s="76"/>
      <c r="M42" s="76"/>
      <c r="N42" s="76"/>
      <c r="O42" s="76"/>
      <c r="P42" s="76"/>
      <c r="Q42" s="76"/>
      <c r="R42" s="76"/>
      <c r="S42" s="77"/>
    </row>
    <row r="43" spans="1:19" s="7" customFormat="1" ht="15.75" customHeight="1">
      <c r="A43" s="334" t="s">
        <v>31</v>
      </c>
      <c r="B43" s="335"/>
      <c r="C43" s="336"/>
      <c r="D43" s="313" t="s">
        <v>32</v>
      </c>
      <c r="E43" s="320" t="s">
        <v>17</v>
      </c>
      <c r="F43" s="329" t="s">
        <v>33</v>
      </c>
      <c r="G43" s="313" t="s">
        <v>20</v>
      </c>
      <c r="H43" s="317" t="s">
        <v>21</v>
      </c>
      <c r="I43" s="318"/>
      <c r="J43" s="318"/>
      <c r="K43" s="318"/>
      <c r="L43" s="318"/>
      <c r="M43" s="318"/>
      <c r="N43" s="318"/>
      <c r="O43" s="318"/>
      <c r="P43" s="318"/>
      <c r="Q43" s="318"/>
      <c r="R43" s="318"/>
      <c r="S43" s="319"/>
    </row>
    <row r="44" spans="1:19" s="8" customFormat="1" ht="13.5" customHeight="1">
      <c r="A44" s="337"/>
      <c r="B44" s="338"/>
      <c r="C44" s="339"/>
      <c r="D44" s="314"/>
      <c r="E44" s="321"/>
      <c r="F44" s="330"/>
      <c r="G44" s="314"/>
      <c r="H44" s="52" t="s">
        <v>22</v>
      </c>
      <c r="I44" s="52" t="s">
        <v>58</v>
      </c>
      <c r="J44" s="52" t="s">
        <v>23</v>
      </c>
      <c r="K44" s="52" t="s">
        <v>24</v>
      </c>
      <c r="L44" s="52" t="s">
        <v>25</v>
      </c>
      <c r="M44" s="52" t="s">
        <v>26</v>
      </c>
      <c r="N44" s="52" t="s">
        <v>27</v>
      </c>
      <c r="O44" s="52" t="s">
        <v>28</v>
      </c>
      <c r="P44" s="52" t="s">
        <v>54</v>
      </c>
      <c r="Q44" s="52" t="s">
        <v>55</v>
      </c>
      <c r="R44" s="52" t="s">
        <v>56</v>
      </c>
      <c r="S44" s="53" t="s">
        <v>57</v>
      </c>
    </row>
    <row r="45" spans="1:19" s="8" customFormat="1" ht="17.25" customHeight="1">
      <c r="A45" s="342" t="s">
        <v>289</v>
      </c>
      <c r="B45" s="342"/>
      <c r="C45" s="342"/>
      <c r="D45" s="201"/>
      <c r="E45" s="206"/>
      <c r="F45" s="202"/>
      <c r="G45" s="197">
        <v>72237760</v>
      </c>
      <c r="H45" s="52"/>
      <c r="I45" s="52"/>
      <c r="J45" s="52"/>
      <c r="K45" s="52"/>
      <c r="L45" s="52"/>
      <c r="M45" s="52"/>
      <c r="N45" s="52"/>
      <c r="O45" s="52"/>
      <c r="P45" s="52"/>
      <c r="Q45" s="52"/>
      <c r="R45" s="52"/>
      <c r="S45" s="53"/>
    </row>
    <row r="46" spans="1:19" ht="13.5" thickBot="1">
      <c r="A46" s="322" t="s">
        <v>29</v>
      </c>
      <c r="B46" s="323"/>
      <c r="C46" s="323"/>
      <c r="D46" s="323"/>
      <c r="E46" s="323"/>
      <c r="F46" s="324"/>
      <c r="G46" s="198">
        <f>SUM(G45:G45)</f>
        <v>72237760</v>
      </c>
      <c r="H46" s="358"/>
      <c r="I46" s="359"/>
      <c r="J46" s="359"/>
      <c r="K46" s="359"/>
      <c r="L46" s="359"/>
      <c r="M46" s="359"/>
      <c r="N46" s="359"/>
      <c r="O46" s="359"/>
      <c r="P46" s="359"/>
      <c r="Q46" s="359"/>
      <c r="R46" s="359"/>
      <c r="S46" s="360"/>
    </row>
    <row r="47" spans="1:19" ht="21" customHeight="1" thickBot="1">
      <c r="A47" s="79" t="s">
        <v>37</v>
      </c>
      <c r="B47" s="146"/>
      <c r="C47" s="80"/>
      <c r="D47" s="81"/>
      <c r="E47" s="82"/>
      <c r="F47" s="83"/>
      <c r="G47" s="82"/>
      <c r="H47" s="59"/>
      <c r="I47" s="59"/>
      <c r="J47" s="59"/>
      <c r="K47" s="59"/>
      <c r="L47" s="59"/>
      <c r="M47" s="59"/>
      <c r="N47" s="59"/>
      <c r="O47" s="59"/>
      <c r="P47" s="59"/>
      <c r="Q47" s="59"/>
      <c r="R47" s="59"/>
      <c r="S47" s="60"/>
    </row>
    <row r="48" spans="1:19" s="7" customFormat="1" ht="16.5" customHeight="1">
      <c r="A48" s="340" t="s">
        <v>15</v>
      </c>
      <c r="B48" s="396"/>
      <c r="C48" s="341"/>
      <c r="D48" s="328" t="s">
        <v>35</v>
      </c>
      <c r="E48" s="401" t="s">
        <v>17</v>
      </c>
      <c r="F48" s="329" t="s">
        <v>33</v>
      </c>
      <c r="G48" s="313" t="s">
        <v>20</v>
      </c>
      <c r="H48" s="310" t="s">
        <v>21</v>
      </c>
      <c r="I48" s="311"/>
      <c r="J48" s="311"/>
      <c r="K48" s="311"/>
      <c r="L48" s="311"/>
      <c r="M48" s="311"/>
      <c r="N48" s="311"/>
      <c r="O48" s="311"/>
      <c r="P48" s="311"/>
      <c r="Q48" s="311"/>
      <c r="R48" s="311"/>
      <c r="S48" s="312"/>
    </row>
    <row r="49" spans="1:19" s="8" customFormat="1" ht="13.5" customHeight="1">
      <c r="A49" s="331"/>
      <c r="B49" s="332"/>
      <c r="C49" s="333"/>
      <c r="D49" s="328"/>
      <c r="E49" s="330"/>
      <c r="F49" s="330"/>
      <c r="G49" s="314"/>
      <c r="H49" s="52" t="s">
        <v>22</v>
      </c>
      <c r="I49" s="52" t="s">
        <v>58</v>
      </c>
      <c r="J49" s="52" t="s">
        <v>23</v>
      </c>
      <c r="K49" s="52" t="s">
        <v>24</v>
      </c>
      <c r="L49" s="52" t="s">
        <v>25</v>
      </c>
      <c r="M49" s="52" t="s">
        <v>26</v>
      </c>
      <c r="N49" s="52" t="s">
        <v>27</v>
      </c>
      <c r="O49" s="52" t="s">
        <v>28</v>
      </c>
      <c r="P49" s="52" t="s">
        <v>54</v>
      </c>
      <c r="Q49" s="52" t="s">
        <v>55</v>
      </c>
      <c r="R49" s="52" t="s">
        <v>56</v>
      </c>
      <c r="S49" s="53" t="s">
        <v>57</v>
      </c>
    </row>
    <row r="50" spans="1:19" ht="12.75">
      <c r="A50" s="331"/>
      <c r="B50" s="332"/>
      <c r="C50" s="333"/>
      <c r="D50" s="55"/>
      <c r="E50" s="48"/>
      <c r="F50" s="47"/>
      <c r="G50" s="48"/>
      <c r="H50" s="56"/>
      <c r="I50" s="56"/>
      <c r="J50" s="56"/>
      <c r="K50" s="56"/>
      <c r="L50" s="56"/>
      <c r="M50" s="56"/>
      <c r="N50" s="56"/>
      <c r="O50" s="56"/>
      <c r="P50" s="56"/>
      <c r="Q50" s="56"/>
      <c r="R50" s="56"/>
      <c r="S50" s="57"/>
    </row>
    <row r="51" spans="1:19" ht="12.75">
      <c r="A51" s="84"/>
      <c r="B51" s="147"/>
      <c r="C51" s="85"/>
      <c r="D51" s="55"/>
      <c r="E51" s="48"/>
      <c r="F51" s="47"/>
      <c r="G51" s="48"/>
      <c r="H51" s="56"/>
      <c r="I51" s="56"/>
      <c r="J51" s="56"/>
      <c r="K51" s="56"/>
      <c r="L51" s="56"/>
      <c r="M51" s="56"/>
      <c r="N51" s="56"/>
      <c r="O51" s="56"/>
      <c r="P51" s="56"/>
      <c r="Q51" s="56"/>
      <c r="R51" s="56"/>
      <c r="S51" s="57"/>
    </row>
    <row r="52" spans="1:19" ht="13.5" thickBot="1">
      <c r="A52" s="322" t="s">
        <v>29</v>
      </c>
      <c r="B52" s="323"/>
      <c r="C52" s="323"/>
      <c r="D52" s="323"/>
      <c r="E52" s="323"/>
      <c r="F52" s="324"/>
      <c r="G52" s="78">
        <f>SUM(G50:G51)</f>
        <v>0</v>
      </c>
      <c r="H52" s="349"/>
      <c r="I52" s="350"/>
      <c r="J52" s="350"/>
      <c r="K52" s="350"/>
      <c r="L52" s="350"/>
      <c r="M52" s="350"/>
      <c r="N52" s="350"/>
      <c r="O52" s="350"/>
      <c r="P52" s="350"/>
      <c r="Q52" s="350"/>
      <c r="R52" s="350"/>
      <c r="S52" s="351"/>
    </row>
    <row r="53" spans="1:19" ht="21.75" customHeight="1" thickBot="1">
      <c r="A53" s="79" t="s">
        <v>38</v>
      </c>
      <c r="B53" s="146"/>
      <c r="C53" s="80"/>
      <c r="D53" s="81"/>
      <c r="E53" s="82"/>
      <c r="F53" s="83"/>
      <c r="G53" s="82"/>
      <c r="H53" s="59"/>
      <c r="I53" s="59"/>
      <c r="J53" s="59"/>
      <c r="K53" s="59"/>
      <c r="L53" s="59"/>
      <c r="M53" s="59"/>
      <c r="N53" s="59"/>
      <c r="O53" s="59"/>
      <c r="P53" s="59"/>
      <c r="Q53" s="59"/>
      <c r="R53" s="59"/>
      <c r="S53" s="60"/>
    </row>
    <row r="54" spans="1:19" s="7" customFormat="1" ht="12.75" customHeight="1">
      <c r="A54" s="340" t="s">
        <v>15</v>
      </c>
      <c r="B54" s="341"/>
      <c r="C54" s="328" t="s">
        <v>39</v>
      </c>
      <c r="D54" s="315" t="s">
        <v>40</v>
      </c>
      <c r="E54" s="397" t="s">
        <v>41</v>
      </c>
      <c r="F54" s="328" t="s">
        <v>42</v>
      </c>
      <c r="G54" s="313" t="s">
        <v>20</v>
      </c>
      <c r="H54" s="310" t="s">
        <v>21</v>
      </c>
      <c r="I54" s="311"/>
      <c r="J54" s="311"/>
      <c r="K54" s="311"/>
      <c r="L54" s="311"/>
      <c r="M54" s="311"/>
      <c r="N54" s="311"/>
      <c r="O54" s="311"/>
      <c r="P54" s="311"/>
      <c r="Q54" s="311"/>
      <c r="R54" s="311"/>
      <c r="S54" s="312"/>
    </row>
    <row r="55" spans="1:19" s="8" customFormat="1" ht="24.75" customHeight="1">
      <c r="A55" s="331"/>
      <c r="B55" s="333"/>
      <c r="C55" s="328"/>
      <c r="D55" s="316"/>
      <c r="E55" s="397"/>
      <c r="F55" s="328"/>
      <c r="G55" s="314"/>
      <c r="H55" s="52" t="s">
        <v>22</v>
      </c>
      <c r="I55" s="52" t="s">
        <v>58</v>
      </c>
      <c r="J55" s="52" t="s">
        <v>23</v>
      </c>
      <c r="K55" s="52" t="s">
        <v>24</v>
      </c>
      <c r="L55" s="52" t="s">
        <v>25</v>
      </c>
      <c r="M55" s="52" t="s">
        <v>26</v>
      </c>
      <c r="N55" s="52" t="s">
        <v>27</v>
      </c>
      <c r="O55" s="52" t="s">
        <v>28</v>
      </c>
      <c r="P55" s="52" t="s">
        <v>54</v>
      </c>
      <c r="Q55" s="52" t="s">
        <v>55</v>
      </c>
      <c r="R55" s="52" t="s">
        <v>56</v>
      </c>
      <c r="S55" s="53" t="s">
        <v>57</v>
      </c>
    </row>
    <row r="56" spans="1:19" ht="15">
      <c r="A56" s="398" t="s">
        <v>174</v>
      </c>
      <c r="B56" s="399"/>
      <c r="C56" s="47"/>
      <c r="D56" s="55"/>
      <c r="E56" s="48"/>
      <c r="F56" s="47"/>
      <c r="G56" s="199">
        <v>64803696</v>
      </c>
      <c r="H56" s="56"/>
      <c r="I56" s="56"/>
      <c r="J56" s="56"/>
      <c r="K56" s="56"/>
      <c r="L56" s="56"/>
      <c r="M56" s="56"/>
      <c r="N56" s="56"/>
      <c r="O56" s="56"/>
      <c r="P56" s="56"/>
      <c r="Q56" s="56"/>
      <c r="R56" s="56"/>
      <c r="S56" s="57"/>
    </row>
    <row r="57" spans="1:19" ht="12.75">
      <c r="A57" s="54"/>
      <c r="B57" s="144"/>
      <c r="C57" s="47"/>
      <c r="D57" s="55"/>
      <c r="E57" s="48"/>
      <c r="F57" s="47"/>
      <c r="G57" s="199"/>
      <c r="H57" s="56"/>
      <c r="I57" s="56"/>
      <c r="J57" s="56"/>
      <c r="K57" s="56"/>
      <c r="L57" s="56"/>
      <c r="M57" s="56"/>
      <c r="N57" s="56"/>
      <c r="O57" s="56"/>
      <c r="P57" s="56"/>
      <c r="Q57" s="56"/>
      <c r="R57" s="56"/>
      <c r="S57" s="57"/>
    </row>
    <row r="58" spans="1:19" ht="12.75">
      <c r="A58" s="54"/>
      <c r="B58" s="144"/>
      <c r="C58" s="47"/>
      <c r="D58" s="55"/>
      <c r="E58" s="48"/>
      <c r="F58" s="47"/>
      <c r="G58" s="199"/>
      <c r="H58" s="56"/>
      <c r="I58" s="56"/>
      <c r="J58" s="56"/>
      <c r="K58" s="56"/>
      <c r="L58" s="56"/>
      <c r="M58" s="56"/>
      <c r="N58" s="56"/>
      <c r="O58" s="56"/>
      <c r="P58" s="56"/>
      <c r="Q58" s="56"/>
      <c r="R58" s="56"/>
      <c r="S58" s="57"/>
    </row>
    <row r="59" spans="1:19" ht="12.75">
      <c r="A59" s="54"/>
      <c r="B59" s="144"/>
      <c r="C59" s="47"/>
      <c r="D59" s="55"/>
      <c r="E59" s="48"/>
      <c r="F59" s="47"/>
      <c r="G59" s="199"/>
      <c r="H59" s="56"/>
      <c r="I59" s="56"/>
      <c r="J59" s="56"/>
      <c r="K59" s="56"/>
      <c r="L59" s="56"/>
      <c r="M59" s="56"/>
      <c r="N59" s="56"/>
      <c r="O59" s="56"/>
      <c r="P59" s="56"/>
      <c r="Q59" s="56"/>
      <c r="R59" s="56"/>
      <c r="S59" s="57"/>
    </row>
    <row r="60" spans="1:19" ht="13.5" thickBot="1">
      <c r="A60" s="322" t="s">
        <v>29</v>
      </c>
      <c r="B60" s="323"/>
      <c r="C60" s="323"/>
      <c r="D60" s="323"/>
      <c r="E60" s="323"/>
      <c r="F60" s="324"/>
      <c r="G60" s="58">
        <f>SUM(G56:G59)</f>
        <v>64803696</v>
      </c>
      <c r="H60" s="349"/>
      <c r="I60" s="350"/>
      <c r="J60" s="350"/>
      <c r="K60" s="350"/>
      <c r="L60" s="350"/>
      <c r="M60" s="350"/>
      <c r="N60" s="350"/>
      <c r="O60" s="350"/>
      <c r="P60" s="350"/>
      <c r="Q60" s="350"/>
      <c r="R60" s="350"/>
      <c r="S60" s="351"/>
    </row>
    <row r="61" spans="1:19" ht="22.5" customHeight="1" thickBot="1">
      <c r="A61" s="79" t="s">
        <v>43</v>
      </c>
      <c r="B61" s="146"/>
      <c r="C61" s="80"/>
      <c r="D61" s="81"/>
      <c r="E61" s="82"/>
      <c r="F61" s="83"/>
      <c r="G61" s="82"/>
      <c r="H61" s="59"/>
      <c r="I61" s="59"/>
      <c r="J61" s="59"/>
      <c r="K61" s="59"/>
      <c r="L61" s="59"/>
      <c r="M61" s="59"/>
      <c r="N61" s="59"/>
      <c r="O61" s="59"/>
      <c r="P61" s="59"/>
      <c r="Q61" s="59"/>
      <c r="R61" s="59"/>
      <c r="S61" s="60"/>
    </row>
    <row r="62" spans="1:19" s="7" customFormat="1" ht="12.75" customHeight="1">
      <c r="A62" s="340" t="s">
        <v>15</v>
      </c>
      <c r="B62" s="396"/>
      <c r="C62" s="396"/>
      <c r="D62" s="396"/>
      <c r="E62" s="341"/>
      <c r="F62" s="328" t="s">
        <v>39</v>
      </c>
      <c r="G62" s="327" t="s">
        <v>36</v>
      </c>
      <c r="H62" s="310" t="s">
        <v>21</v>
      </c>
      <c r="I62" s="311"/>
      <c r="J62" s="311"/>
      <c r="K62" s="311"/>
      <c r="L62" s="311"/>
      <c r="M62" s="311"/>
      <c r="N62" s="311"/>
      <c r="O62" s="311"/>
      <c r="P62" s="311"/>
      <c r="Q62" s="311"/>
      <c r="R62" s="311"/>
      <c r="S62" s="312"/>
    </row>
    <row r="63" spans="1:19" s="8" customFormat="1" ht="13.5" customHeight="1">
      <c r="A63" s="331"/>
      <c r="B63" s="332"/>
      <c r="C63" s="332"/>
      <c r="D63" s="332"/>
      <c r="E63" s="333"/>
      <c r="F63" s="328"/>
      <c r="G63" s="327"/>
      <c r="H63" s="52" t="s">
        <v>22</v>
      </c>
      <c r="I63" s="52" t="s">
        <v>58</v>
      </c>
      <c r="J63" s="52" t="s">
        <v>23</v>
      </c>
      <c r="K63" s="52" t="s">
        <v>24</v>
      </c>
      <c r="L63" s="52" t="s">
        <v>25</v>
      </c>
      <c r="M63" s="52" t="s">
        <v>26</v>
      </c>
      <c r="N63" s="52" t="s">
        <v>27</v>
      </c>
      <c r="O63" s="52" t="s">
        <v>28</v>
      </c>
      <c r="P63" s="52" t="s">
        <v>54</v>
      </c>
      <c r="Q63" s="52" t="s">
        <v>55</v>
      </c>
      <c r="R63" s="52" t="s">
        <v>56</v>
      </c>
      <c r="S63" s="53" t="s">
        <v>57</v>
      </c>
    </row>
    <row r="64" spans="1:19" ht="12.75">
      <c r="A64" s="346"/>
      <c r="B64" s="347"/>
      <c r="C64" s="347"/>
      <c r="D64" s="347"/>
      <c r="E64" s="348"/>
      <c r="F64" s="47"/>
      <c r="G64" s="48"/>
      <c r="H64" s="56"/>
      <c r="I64" s="56"/>
      <c r="J64" s="56"/>
      <c r="K64" s="56"/>
      <c r="L64" s="56"/>
      <c r="M64" s="56"/>
      <c r="N64" s="56"/>
      <c r="O64" s="56"/>
      <c r="P64" s="56"/>
      <c r="Q64" s="56"/>
      <c r="R64" s="56"/>
      <c r="S64" s="57"/>
    </row>
    <row r="65" spans="1:19" ht="12.75">
      <c r="A65" s="346"/>
      <c r="B65" s="347"/>
      <c r="C65" s="347"/>
      <c r="D65" s="347"/>
      <c r="E65" s="348"/>
      <c r="F65" s="47"/>
      <c r="G65" s="48"/>
      <c r="H65" s="56"/>
      <c r="I65" s="56"/>
      <c r="J65" s="56"/>
      <c r="K65" s="56"/>
      <c r="L65" s="56"/>
      <c r="M65" s="56"/>
      <c r="N65" s="56"/>
      <c r="O65" s="56"/>
      <c r="P65" s="56"/>
      <c r="Q65" s="56"/>
      <c r="R65" s="56"/>
      <c r="S65" s="57"/>
    </row>
    <row r="66" spans="1:19" ht="12.75">
      <c r="A66" s="346"/>
      <c r="B66" s="347"/>
      <c r="C66" s="347"/>
      <c r="D66" s="347"/>
      <c r="E66" s="348"/>
      <c r="F66" s="47"/>
      <c r="G66" s="48"/>
      <c r="H66" s="56"/>
      <c r="I66" s="56"/>
      <c r="J66" s="56"/>
      <c r="K66" s="56"/>
      <c r="L66" s="56"/>
      <c r="M66" s="56"/>
      <c r="N66" s="56"/>
      <c r="O66" s="56"/>
      <c r="P66" s="56"/>
      <c r="Q66" s="56"/>
      <c r="R66" s="56"/>
      <c r="S66" s="57"/>
    </row>
    <row r="67" spans="1:19" ht="12.75">
      <c r="A67" s="346"/>
      <c r="B67" s="347"/>
      <c r="C67" s="347"/>
      <c r="D67" s="347"/>
      <c r="E67" s="348"/>
      <c r="F67" s="47"/>
      <c r="G67" s="48"/>
      <c r="H67" s="56"/>
      <c r="I67" s="56"/>
      <c r="J67" s="56"/>
      <c r="K67" s="56"/>
      <c r="L67" s="56"/>
      <c r="M67" s="56"/>
      <c r="N67" s="56"/>
      <c r="O67" s="56"/>
      <c r="P67" s="56"/>
      <c r="Q67" s="56"/>
      <c r="R67" s="56"/>
      <c r="S67" s="57"/>
    </row>
    <row r="68" spans="1:19" ht="13.5" thickBot="1">
      <c r="A68" s="322" t="s">
        <v>29</v>
      </c>
      <c r="B68" s="323"/>
      <c r="C68" s="323"/>
      <c r="D68" s="323"/>
      <c r="E68" s="323"/>
      <c r="F68" s="324"/>
      <c r="G68" s="86">
        <f>SUM(G64:G67)</f>
        <v>0</v>
      </c>
      <c r="H68" s="349"/>
      <c r="I68" s="350"/>
      <c r="J68" s="350"/>
      <c r="K68" s="350"/>
      <c r="L68" s="350"/>
      <c r="M68" s="350"/>
      <c r="N68" s="350"/>
      <c r="O68" s="350"/>
      <c r="P68" s="350"/>
      <c r="Q68" s="350"/>
      <c r="R68" s="350"/>
      <c r="S68" s="351"/>
    </row>
    <row r="69" spans="1:19" s="4" customFormat="1" ht="19.5" customHeight="1" thickBot="1">
      <c r="A69" s="79" t="s">
        <v>44</v>
      </c>
      <c r="B69" s="146"/>
      <c r="C69" s="80"/>
      <c r="D69" s="81"/>
      <c r="E69" s="82"/>
      <c r="F69" s="83"/>
      <c r="G69" s="82"/>
      <c r="H69" s="59"/>
      <c r="I69" s="59"/>
      <c r="J69" s="59"/>
      <c r="K69" s="59"/>
      <c r="L69" s="59"/>
      <c r="M69" s="59"/>
      <c r="N69" s="59"/>
      <c r="O69" s="59"/>
      <c r="P69" s="59"/>
      <c r="Q69" s="59"/>
      <c r="R69" s="59"/>
      <c r="S69" s="60"/>
    </row>
    <row r="70" spans="1:19" s="7" customFormat="1" ht="12.75" customHeight="1">
      <c r="A70" s="340" t="s">
        <v>15</v>
      </c>
      <c r="B70" s="396"/>
      <c r="C70" s="341"/>
      <c r="D70" s="328" t="s">
        <v>35</v>
      </c>
      <c r="E70" s="401" t="s">
        <v>17</v>
      </c>
      <c r="F70" s="329" t="s">
        <v>33</v>
      </c>
      <c r="G70" s="313" t="s">
        <v>20</v>
      </c>
      <c r="H70" s="310" t="s">
        <v>21</v>
      </c>
      <c r="I70" s="311"/>
      <c r="J70" s="311"/>
      <c r="K70" s="311"/>
      <c r="L70" s="311"/>
      <c r="M70" s="311"/>
      <c r="N70" s="311"/>
      <c r="O70" s="311"/>
      <c r="P70" s="311"/>
      <c r="Q70" s="311"/>
      <c r="R70" s="311"/>
      <c r="S70" s="312"/>
    </row>
    <row r="71" spans="1:19" s="8" customFormat="1" ht="13.5" customHeight="1">
      <c r="A71" s="331"/>
      <c r="B71" s="332"/>
      <c r="C71" s="333"/>
      <c r="D71" s="328"/>
      <c r="E71" s="330"/>
      <c r="F71" s="330"/>
      <c r="G71" s="314"/>
      <c r="H71" s="52" t="s">
        <v>22</v>
      </c>
      <c r="I71" s="52" t="s">
        <v>58</v>
      </c>
      <c r="J71" s="52" t="s">
        <v>23</v>
      </c>
      <c r="K71" s="52" t="s">
        <v>24</v>
      </c>
      <c r="L71" s="52" t="s">
        <v>25</v>
      </c>
      <c r="M71" s="52" t="s">
        <v>26</v>
      </c>
      <c r="N71" s="52" t="s">
        <v>27</v>
      </c>
      <c r="O71" s="52" t="s">
        <v>28</v>
      </c>
      <c r="P71" s="52" t="s">
        <v>54</v>
      </c>
      <c r="Q71" s="52" t="s">
        <v>55</v>
      </c>
      <c r="R71" s="52" t="s">
        <v>56</v>
      </c>
      <c r="S71" s="53" t="s">
        <v>57</v>
      </c>
    </row>
    <row r="72" spans="1:19" ht="12.75">
      <c r="A72" s="402"/>
      <c r="B72" s="347"/>
      <c r="C72" s="348"/>
      <c r="D72" s="55"/>
      <c r="E72" s="160"/>
      <c r="F72" s="167"/>
      <c r="G72" s="48"/>
      <c r="H72" s="56"/>
      <c r="I72" s="56"/>
      <c r="J72" s="56"/>
      <c r="K72" s="56"/>
      <c r="L72" s="56"/>
      <c r="M72" s="56"/>
      <c r="N72" s="56"/>
      <c r="O72" s="169"/>
      <c r="P72" s="169"/>
      <c r="Q72" s="169"/>
      <c r="R72" s="169"/>
      <c r="S72" s="57"/>
    </row>
    <row r="73" spans="1:19" ht="12.75">
      <c r="A73" s="346"/>
      <c r="B73" s="347"/>
      <c r="C73" s="348"/>
      <c r="D73" s="55"/>
      <c r="E73" s="48"/>
      <c r="F73" s="47"/>
      <c r="G73" s="48"/>
      <c r="H73" s="56"/>
      <c r="I73" s="56"/>
      <c r="J73" s="56"/>
      <c r="K73" s="56"/>
      <c r="L73" s="56"/>
      <c r="M73" s="56"/>
      <c r="N73" s="56"/>
      <c r="O73" s="56"/>
      <c r="P73" s="56"/>
      <c r="Q73" s="56"/>
      <c r="R73" s="56"/>
      <c r="S73" s="57"/>
    </row>
    <row r="74" spans="1:19" ht="12.75">
      <c r="A74" s="346"/>
      <c r="B74" s="347"/>
      <c r="C74" s="348"/>
      <c r="D74" s="55"/>
      <c r="E74" s="48"/>
      <c r="F74" s="47"/>
      <c r="G74" s="48"/>
      <c r="H74" s="56"/>
      <c r="I74" s="56"/>
      <c r="J74" s="56"/>
      <c r="K74" s="56"/>
      <c r="L74" s="56"/>
      <c r="M74" s="56"/>
      <c r="N74" s="56"/>
      <c r="O74" s="56"/>
      <c r="P74" s="56"/>
      <c r="Q74" s="56"/>
      <c r="R74" s="56"/>
      <c r="S74" s="57"/>
    </row>
    <row r="75" spans="1:19" ht="12.75">
      <c r="A75" s="346"/>
      <c r="B75" s="347"/>
      <c r="C75" s="348"/>
      <c r="D75" s="55"/>
      <c r="E75" s="48"/>
      <c r="F75" s="47"/>
      <c r="G75" s="48"/>
      <c r="H75" s="56"/>
      <c r="I75" s="56"/>
      <c r="J75" s="56"/>
      <c r="K75" s="56"/>
      <c r="L75" s="56"/>
      <c r="M75" s="56"/>
      <c r="N75" s="56"/>
      <c r="O75" s="56"/>
      <c r="P75" s="56"/>
      <c r="Q75" s="56"/>
      <c r="R75" s="56"/>
      <c r="S75" s="57"/>
    </row>
    <row r="76" spans="1:19" ht="13.5" thickBot="1">
      <c r="A76" s="322" t="s">
        <v>29</v>
      </c>
      <c r="B76" s="323"/>
      <c r="C76" s="323"/>
      <c r="D76" s="323"/>
      <c r="E76" s="323"/>
      <c r="F76" s="324"/>
      <c r="G76" s="78">
        <f>F72</f>
        <v>0</v>
      </c>
      <c r="H76" s="349"/>
      <c r="I76" s="350"/>
      <c r="J76" s="350"/>
      <c r="K76" s="350"/>
      <c r="L76" s="350"/>
      <c r="M76" s="350"/>
      <c r="N76" s="350"/>
      <c r="O76" s="350"/>
      <c r="P76" s="350"/>
      <c r="Q76" s="350"/>
      <c r="R76" s="350"/>
      <c r="S76" s="351"/>
    </row>
    <row r="77" spans="1:19" ht="18" customHeight="1" thickBot="1">
      <c r="A77" s="79" t="s">
        <v>86</v>
      </c>
      <c r="B77" s="146"/>
      <c r="C77" s="80"/>
      <c r="D77" s="81"/>
      <c r="E77" s="82"/>
      <c r="F77" s="83"/>
      <c r="G77" s="82"/>
      <c r="H77" s="59"/>
      <c r="I77" s="59"/>
      <c r="J77" s="59"/>
      <c r="K77" s="59"/>
      <c r="L77" s="59"/>
      <c r="M77" s="59"/>
      <c r="N77" s="59"/>
      <c r="O77" s="59"/>
      <c r="P77" s="59"/>
      <c r="Q77" s="59"/>
      <c r="R77" s="59"/>
      <c r="S77" s="60"/>
    </row>
    <row r="78" spans="1:19" ht="12.75">
      <c r="A78" s="340" t="s">
        <v>15</v>
      </c>
      <c r="B78" s="396"/>
      <c r="C78" s="341"/>
      <c r="D78" s="328" t="s">
        <v>35</v>
      </c>
      <c r="E78" s="401" t="s">
        <v>17</v>
      </c>
      <c r="F78" s="329" t="s">
        <v>33</v>
      </c>
      <c r="G78" s="313" t="s">
        <v>20</v>
      </c>
      <c r="H78" s="310" t="s">
        <v>21</v>
      </c>
      <c r="I78" s="311"/>
      <c r="J78" s="311"/>
      <c r="K78" s="311"/>
      <c r="L78" s="311"/>
      <c r="M78" s="311"/>
      <c r="N78" s="311"/>
      <c r="O78" s="311"/>
      <c r="P78" s="311"/>
      <c r="Q78" s="311"/>
      <c r="R78" s="311"/>
      <c r="S78" s="312"/>
    </row>
    <row r="79" spans="1:19" ht="12.75">
      <c r="A79" s="331"/>
      <c r="B79" s="332"/>
      <c r="C79" s="333"/>
      <c r="D79" s="328"/>
      <c r="E79" s="330"/>
      <c r="F79" s="330"/>
      <c r="G79" s="314"/>
      <c r="H79" s="52" t="s">
        <v>22</v>
      </c>
      <c r="I79" s="52" t="s">
        <v>58</v>
      </c>
      <c r="J79" s="52" t="s">
        <v>23</v>
      </c>
      <c r="K79" s="52" t="s">
        <v>24</v>
      </c>
      <c r="L79" s="52" t="s">
        <v>25</v>
      </c>
      <c r="M79" s="52" t="s">
        <v>26</v>
      </c>
      <c r="N79" s="52" t="s">
        <v>27</v>
      </c>
      <c r="O79" s="52" t="s">
        <v>28</v>
      </c>
      <c r="P79" s="52" t="s">
        <v>54</v>
      </c>
      <c r="Q79" s="52" t="s">
        <v>55</v>
      </c>
      <c r="R79" s="52" t="s">
        <v>56</v>
      </c>
      <c r="S79" s="52" t="s">
        <v>57</v>
      </c>
    </row>
    <row r="80" spans="1:19" ht="12.75">
      <c r="A80" s="408" t="s">
        <v>88</v>
      </c>
      <c r="B80" s="409"/>
      <c r="C80" s="405"/>
      <c r="D80" s="55"/>
      <c r="E80" s="48"/>
      <c r="F80" s="170">
        <v>4012000</v>
      </c>
      <c r="G80" s="171">
        <f>F80</f>
        <v>4012000</v>
      </c>
      <c r="H80" s="56"/>
      <c r="I80" s="56"/>
      <c r="J80" s="56"/>
      <c r="K80" s="56"/>
      <c r="L80" s="56"/>
      <c r="M80" s="56"/>
      <c r="N80" s="56"/>
      <c r="O80" s="56"/>
      <c r="P80" s="56"/>
      <c r="Q80" s="56"/>
      <c r="R80" s="56"/>
      <c r="S80" s="56"/>
    </row>
    <row r="81" spans="1:19" ht="12.75">
      <c r="A81" s="408" t="s">
        <v>106</v>
      </c>
      <c r="B81" s="409"/>
      <c r="C81" s="405"/>
      <c r="D81" s="55"/>
      <c r="E81" s="48"/>
      <c r="F81" s="170"/>
      <c r="G81" s="171">
        <f>F81</f>
        <v>0</v>
      </c>
      <c r="H81" s="56"/>
      <c r="I81" s="56"/>
      <c r="J81" s="56"/>
      <c r="K81" s="56"/>
      <c r="L81" s="56"/>
      <c r="M81" s="56"/>
      <c r="N81" s="56"/>
      <c r="O81" s="56"/>
      <c r="P81" s="56"/>
      <c r="Q81" s="56"/>
      <c r="R81" s="56"/>
      <c r="S81" s="56"/>
    </row>
    <row r="82" spans="1:19" ht="12.75">
      <c r="A82" s="408" t="s">
        <v>107</v>
      </c>
      <c r="B82" s="409"/>
      <c r="C82" s="405"/>
      <c r="D82" s="55"/>
      <c r="E82" s="48"/>
      <c r="F82" s="170">
        <v>84592937</v>
      </c>
      <c r="G82" s="171">
        <f>F82</f>
        <v>84592937</v>
      </c>
      <c r="H82" s="56"/>
      <c r="I82" s="56"/>
      <c r="J82" s="56"/>
      <c r="K82" s="56"/>
      <c r="L82" s="56"/>
      <c r="M82" s="56"/>
      <c r="N82" s="56"/>
      <c r="O82" s="56"/>
      <c r="P82" s="56"/>
      <c r="Q82" s="56"/>
      <c r="R82" s="56"/>
      <c r="S82" s="56"/>
    </row>
    <row r="83" spans="1:19" ht="12.75">
      <c r="A83" s="403" t="s">
        <v>108</v>
      </c>
      <c r="B83" s="404"/>
      <c r="C83" s="405"/>
      <c r="D83" s="55"/>
      <c r="E83" s="48"/>
      <c r="F83" s="170">
        <v>25067561.7</v>
      </c>
      <c r="G83" s="171">
        <f>F83</f>
        <v>25067561.7</v>
      </c>
      <c r="H83" s="56"/>
      <c r="I83" s="56"/>
      <c r="J83" s="56"/>
      <c r="K83" s="56"/>
      <c r="L83" s="56"/>
      <c r="M83" s="56"/>
      <c r="N83" s="56"/>
      <c r="O83" s="56"/>
      <c r="P83" s="56"/>
      <c r="Q83" s="56"/>
      <c r="R83" s="56"/>
      <c r="S83" s="56"/>
    </row>
    <row r="84" spans="1:19" ht="12.75">
      <c r="A84" s="403" t="s">
        <v>105</v>
      </c>
      <c r="B84" s="404"/>
      <c r="C84" s="405"/>
      <c r="D84" s="55"/>
      <c r="E84" s="48"/>
      <c r="F84" s="47"/>
      <c r="G84" s="171"/>
      <c r="H84" s="56"/>
      <c r="I84" s="56"/>
      <c r="J84" s="56"/>
      <c r="K84" s="56"/>
      <c r="L84" s="56"/>
      <c r="M84" s="56"/>
      <c r="N84" s="56"/>
      <c r="O84" s="56"/>
      <c r="P84" s="56"/>
      <c r="Q84" s="56"/>
      <c r="R84" s="56"/>
      <c r="S84" s="56"/>
    </row>
    <row r="85" spans="1:19" ht="12.75">
      <c r="A85" s="410" t="s">
        <v>29</v>
      </c>
      <c r="B85" s="411"/>
      <c r="C85" s="411"/>
      <c r="D85" s="411"/>
      <c r="E85" s="411"/>
      <c r="F85" s="412"/>
      <c r="G85" s="78">
        <f>SUM(G80:G84)</f>
        <v>113672498.7</v>
      </c>
      <c r="H85" s="413"/>
      <c r="I85" s="414"/>
      <c r="J85" s="414"/>
      <c r="K85" s="414"/>
      <c r="L85" s="414"/>
      <c r="M85" s="414"/>
      <c r="N85" s="414"/>
      <c r="O85" s="414"/>
      <c r="P85" s="414"/>
      <c r="Q85" s="414"/>
      <c r="R85" s="414"/>
      <c r="S85" s="415"/>
    </row>
    <row r="86" spans="1:19" ht="12.75">
      <c r="A86" s="406" t="s">
        <v>87</v>
      </c>
      <c r="B86" s="406"/>
      <c r="C86" s="406"/>
      <c r="D86" s="406"/>
      <c r="E86" s="406"/>
      <c r="F86" s="406"/>
      <c r="G86" s="48">
        <f>G32+G40+G46+G52+G60+G68+G76</f>
        <v>489288106</v>
      </c>
      <c r="H86" s="358"/>
      <c r="I86" s="359"/>
      <c r="J86" s="359"/>
      <c r="K86" s="359"/>
      <c r="L86" s="359"/>
      <c r="M86" s="359"/>
      <c r="N86" s="359"/>
      <c r="O86" s="359"/>
      <c r="P86" s="359"/>
      <c r="Q86" s="359"/>
      <c r="R86" s="359"/>
      <c r="S86" s="407"/>
    </row>
    <row r="87" spans="1:19" ht="12.75">
      <c r="A87" s="87"/>
      <c r="B87" s="87"/>
      <c r="C87" s="87"/>
      <c r="D87" s="88"/>
      <c r="E87" s="89"/>
      <c r="F87" s="90"/>
      <c r="G87" s="89"/>
      <c r="H87" s="91"/>
      <c r="I87" s="91"/>
      <c r="J87" s="91"/>
      <c r="K87" s="91"/>
      <c r="L87" s="91"/>
      <c r="M87" s="91"/>
      <c r="N87" s="91"/>
      <c r="O87" s="91"/>
      <c r="P87" s="91"/>
      <c r="Q87" s="91"/>
      <c r="R87" s="91"/>
      <c r="S87" s="91"/>
    </row>
    <row r="133" ht="12.75"/>
    <row r="134" ht="12.75"/>
    <row r="135" ht="12.75"/>
    <row r="136" ht="12.75"/>
    <row r="137" ht="12.75"/>
    <row r="138" ht="12.75"/>
    <row r="139" ht="12.75"/>
    <row r="140" ht="12.75"/>
    <row r="141" ht="12.75"/>
    <row r="142" ht="12.75"/>
  </sheetData>
  <sheetProtection/>
  <mergeCells count="112">
    <mergeCell ref="A83:C83"/>
    <mergeCell ref="G78:G79"/>
    <mergeCell ref="A86:F86"/>
    <mergeCell ref="H86:S86"/>
    <mergeCell ref="A80:C80"/>
    <mergeCell ref="A81:C81"/>
    <mergeCell ref="A82:C82"/>
    <mergeCell ref="A84:C84"/>
    <mergeCell ref="A85:F85"/>
    <mergeCell ref="H85:S85"/>
    <mergeCell ref="H78:S78"/>
    <mergeCell ref="A68:F68"/>
    <mergeCell ref="F70:F71"/>
    <mergeCell ref="D70:D71"/>
    <mergeCell ref="E70:E71"/>
    <mergeCell ref="A72:C72"/>
    <mergeCell ref="A78:C79"/>
    <mergeCell ref="D78:D79"/>
    <mergeCell ref="E78:E79"/>
    <mergeCell ref="F78:F79"/>
    <mergeCell ref="A56:B56"/>
    <mergeCell ref="A65:E65"/>
    <mergeCell ref="D19:D20"/>
    <mergeCell ref="A19:A20"/>
    <mergeCell ref="E48:E49"/>
    <mergeCell ref="A34:C35"/>
    <mergeCell ref="A36:C36"/>
    <mergeCell ref="A37:C37"/>
    <mergeCell ref="A32:F32"/>
    <mergeCell ref="C19:C20"/>
    <mergeCell ref="H54:S54"/>
    <mergeCell ref="A60:F60"/>
    <mergeCell ref="H52:S52"/>
    <mergeCell ref="H48:S48"/>
    <mergeCell ref="A66:E66"/>
    <mergeCell ref="A64:E64"/>
    <mergeCell ref="A62:E63"/>
    <mergeCell ref="D48:D49"/>
    <mergeCell ref="F48:F49"/>
    <mergeCell ref="F62:F63"/>
    <mergeCell ref="A76:F76"/>
    <mergeCell ref="A73:C73"/>
    <mergeCell ref="H70:S70"/>
    <mergeCell ref="A75:C75"/>
    <mergeCell ref="A74:C74"/>
    <mergeCell ref="A70:C71"/>
    <mergeCell ref="H76:S76"/>
    <mergeCell ref="A67:E67"/>
    <mergeCell ref="G10:G11"/>
    <mergeCell ref="G70:G71"/>
    <mergeCell ref="A9:G9"/>
    <mergeCell ref="H68:S68"/>
    <mergeCell ref="A48:C49"/>
    <mergeCell ref="A16:C16"/>
    <mergeCell ref="H60:S60"/>
    <mergeCell ref="H19:S19"/>
    <mergeCell ref="E54:E55"/>
    <mergeCell ref="C3:K4"/>
    <mergeCell ref="P3:S3"/>
    <mergeCell ref="A5:S6"/>
    <mergeCell ref="C1:K2"/>
    <mergeCell ref="L1:S1"/>
    <mergeCell ref="L2:S2"/>
    <mergeCell ref="L3:O3"/>
    <mergeCell ref="L4:O4"/>
    <mergeCell ref="P4:S4"/>
    <mergeCell ref="H46:S46"/>
    <mergeCell ref="E19:E20"/>
    <mergeCell ref="F19:F20"/>
    <mergeCell ref="G19:G20"/>
    <mergeCell ref="E43:E44"/>
    <mergeCell ref="A46:F46"/>
    <mergeCell ref="F43:F44"/>
    <mergeCell ref="D43:D44"/>
    <mergeCell ref="E10:E11"/>
    <mergeCell ref="A41:G41"/>
    <mergeCell ref="D34:D35"/>
    <mergeCell ref="A33:G33"/>
    <mergeCell ref="H34:S34"/>
    <mergeCell ref="H41:N41"/>
    <mergeCell ref="A17:F17"/>
    <mergeCell ref="A13:C13"/>
    <mergeCell ref="A10:C11"/>
    <mergeCell ref="A7:S8"/>
    <mergeCell ref="A1:A4"/>
    <mergeCell ref="A12:C12"/>
    <mergeCell ref="H32:S32"/>
    <mergeCell ref="D10:D11"/>
    <mergeCell ref="F10:F11"/>
    <mergeCell ref="B19:B20"/>
    <mergeCell ref="A14:C14"/>
    <mergeCell ref="A15:C15"/>
    <mergeCell ref="A18:G18"/>
    <mergeCell ref="C54:C55"/>
    <mergeCell ref="G54:G55"/>
    <mergeCell ref="F54:F55"/>
    <mergeCell ref="A52:F52"/>
    <mergeCell ref="F34:F35"/>
    <mergeCell ref="A50:C50"/>
    <mergeCell ref="A43:C44"/>
    <mergeCell ref="A54:B55"/>
    <mergeCell ref="A45:C45"/>
    <mergeCell ref="H62:S62"/>
    <mergeCell ref="G48:G49"/>
    <mergeCell ref="G43:G44"/>
    <mergeCell ref="D54:D55"/>
    <mergeCell ref="H43:S43"/>
    <mergeCell ref="G34:G35"/>
    <mergeCell ref="E34:E35"/>
    <mergeCell ref="A40:F40"/>
    <mergeCell ref="A38:C38"/>
    <mergeCell ref="G62:G63"/>
  </mergeCells>
  <printOptions horizontalCentered="1" verticalCentered="1"/>
  <pageMargins left="0" right="0" top="0" bottom="0" header="0" footer="0"/>
  <pageSetup horizontalDpi="600" verticalDpi="600" orientation="landscape" paperSize="122" scale="67" r:id="rId4"/>
  <rowBreaks count="1" manualBreakCount="1">
    <brk id="46" max="255" man="1"/>
  </rowBreaks>
  <drawing r:id="rId3"/>
  <legacyDrawing r:id="rId2"/>
</worksheet>
</file>

<file path=xl/worksheets/sheet3.xml><?xml version="1.0" encoding="utf-8"?>
<worksheet xmlns="http://schemas.openxmlformats.org/spreadsheetml/2006/main" xmlns:r="http://schemas.openxmlformats.org/officeDocument/2006/relationships">
  <dimension ref="A1:M69"/>
  <sheetViews>
    <sheetView zoomScale="85" zoomScaleNormal="85" zoomScaleSheetLayoutView="100" zoomScalePageLayoutView="0" workbookViewId="0" topLeftCell="B64">
      <selection activeCell="B66" sqref="B66:C66"/>
    </sheetView>
  </sheetViews>
  <sheetFormatPr defaultColWidth="11.421875" defaultRowHeight="12.75"/>
  <cols>
    <col min="1" max="1" width="21.421875" style="14" customWidth="1"/>
    <col min="2" max="2" width="18.8515625" style="14" customWidth="1"/>
    <col min="3" max="3" width="17.57421875" style="14" customWidth="1"/>
    <col min="4" max="4" width="16.28125" style="14" customWidth="1"/>
    <col min="5" max="5" width="10.7109375" style="14" customWidth="1"/>
    <col min="6" max="6" width="13.7109375" style="19" customWidth="1"/>
    <col min="7" max="7" width="17.00390625" style="20" customWidth="1"/>
    <col min="8" max="8" width="11.421875" style="14" customWidth="1"/>
    <col min="9" max="9" width="13.7109375" style="14" bestFit="1" customWidth="1"/>
    <col min="10" max="16384" width="11.421875" style="14" customWidth="1"/>
  </cols>
  <sheetData>
    <row r="1" spans="1:7" ht="26.25" customHeight="1">
      <c r="A1" s="424"/>
      <c r="B1" s="428" t="s">
        <v>49</v>
      </c>
      <c r="C1" s="428"/>
      <c r="D1" s="428"/>
      <c r="E1" s="428"/>
      <c r="F1" s="427" t="s">
        <v>92</v>
      </c>
      <c r="G1" s="427"/>
    </row>
    <row r="2" spans="1:7" ht="26.25" customHeight="1">
      <c r="A2" s="425"/>
      <c r="B2" s="428"/>
      <c r="C2" s="428"/>
      <c r="D2" s="428"/>
      <c r="E2" s="428"/>
      <c r="F2" s="427" t="s">
        <v>51</v>
      </c>
      <c r="G2" s="427"/>
    </row>
    <row r="3" spans="1:13" s="1" customFormat="1" ht="26.25" customHeight="1">
      <c r="A3" s="425"/>
      <c r="B3" s="301" t="s">
        <v>50</v>
      </c>
      <c r="C3" s="301"/>
      <c r="D3" s="301"/>
      <c r="E3" s="301"/>
      <c r="F3" s="129" t="s">
        <v>52</v>
      </c>
      <c r="G3" s="129" t="s">
        <v>66</v>
      </c>
      <c r="H3" s="5"/>
      <c r="I3" s="5"/>
      <c r="J3" s="5"/>
      <c r="K3" s="5"/>
      <c r="L3" s="5"/>
      <c r="M3" s="5"/>
    </row>
    <row r="4" spans="1:13" s="1" customFormat="1" ht="26.25" customHeight="1">
      <c r="A4" s="426"/>
      <c r="B4" s="301"/>
      <c r="C4" s="301"/>
      <c r="D4" s="301"/>
      <c r="E4" s="301"/>
      <c r="F4" s="129" t="str">
        <f>+'POA H.B.'!L4</f>
        <v>Versión 2</v>
      </c>
      <c r="G4" s="131">
        <f>+'POA H.B.'!P4</f>
        <v>44015</v>
      </c>
      <c r="H4" s="5"/>
      <c r="I4" s="5"/>
      <c r="J4" s="5"/>
      <c r="K4" s="5"/>
      <c r="L4" s="5"/>
      <c r="M4" s="5"/>
    </row>
    <row r="5" spans="1:13" s="1" customFormat="1" ht="21" customHeight="1">
      <c r="A5" s="429" t="s">
        <v>53</v>
      </c>
      <c r="B5" s="429"/>
      <c r="C5" s="429"/>
      <c r="D5" s="429"/>
      <c r="E5" s="429"/>
      <c r="F5" s="429"/>
      <c r="G5" s="429"/>
      <c r="H5" s="5"/>
      <c r="I5" s="5"/>
      <c r="J5" s="5"/>
      <c r="K5" s="5"/>
      <c r="L5" s="5"/>
      <c r="M5" s="5"/>
    </row>
    <row r="6" spans="1:7" ht="28.5" customHeight="1">
      <c r="A6" s="430" t="s">
        <v>151</v>
      </c>
      <c r="B6" s="431"/>
      <c r="C6" s="431"/>
      <c r="D6" s="431"/>
      <c r="E6" s="431"/>
      <c r="F6" s="431"/>
      <c r="G6" s="432"/>
    </row>
    <row r="7" spans="1:7" ht="55.5" customHeight="1">
      <c r="A7" s="21" t="s">
        <v>69</v>
      </c>
      <c r="B7" s="433" t="s">
        <v>68</v>
      </c>
      <c r="C7" s="434"/>
      <c r="D7" s="22" t="s">
        <v>35</v>
      </c>
      <c r="E7" s="23" t="s">
        <v>48</v>
      </c>
      <c r="F7" s="24" t="s">
        <v>133</v>
      </c>
      <c r="G7" s="23" t="s">
        <v>70</v>
      </c>
    </row>
    <row r="8" spans="1:7" ht="37.5" customHeight="1">
      <c r="A8" s="188">
        <v>101010105</v>
      </c>
      <c r="B8" s="417" t="s">
        <v>175</v>
      </c>
      <c r="C8" s="418"/>
      <c r="D8" s="186" t="s">
        <v>32</v>
      </c>
      <c r="E8" s="186" t="s">
        <v>176</v>
      </c>
      <c r="F8" s="190">
        <v>39378</v>
      </c>
      <c r="G8" s="190">
        <v>39378</v>
      </c>
    </row>
    <row r="9" spans="1:7" ht="27.75" customHeight="1">
      <c r="A9" s="187">
        <v>101010043</v>
      </c>
      <c r="B9" s="417" t="s">
        <v>177</v>
      </c>
      <c r="C9" s="418"/>
      <c r="D9" s="186" t="s">
        <v>203</v>
      </c>
      <c r="E9" s="186" t="s">
        <v>176</v>
      </c>
      <c r="F9" s="190">
        <v>986</v>
      </c>
      <c r="G9" s="190">
        <v>986</v>
      </c>
    </row>
    <row r="10" spans="1:7" ht="40.5" customHeight="1">
      <c r="A10" s="186" t="s">
        <v>183</v>
      </c>
      <c r="B10" s="417" t="s">
        <v>184</v>
      </c>
      <c r="C10" s="418"/>
      <c r="D10" s="186" t="s">
        <v>32</v>
      </c>
      <c r="E10" s="186" t="s">
        <v>185</v>
      </c>
      <c r="F10" s="190">
        <v>3336</v>
      </c>
      <c r="G10" s="190">
        <f>E10*F10</f>
        <v>26688</v>
      </c>
    </row>
    <row r="11" spans="1:7" ht="27.75" customHeight="1">
      <c r="A11" s="187">
        <v>101010003</v>
      </c>
      <c r="B11" s="417" t="s">
        <v>186</v>
      </c>
      <c r="C11" s="418"/>
      <c r="D11" s="186" t="s">
        <v>187</v>
      </c>
      <c r="E11" s="186" t="s">
        <v>178</v>
      </c>
      <c r="F11" s="190">
        <v>12057</v>
      </c>
      <c r="G11" s="190">
        <f>E11*F11</f>
        <v>24114</v>
      </c>
    </row>
    <row r="12" spans="1:7" ht="27.75" customHeight="1">
      <c r="A12" s="186" t="s">
        <v>188</v>
      </c>
      <c r="B12" s="417" t="s">
        <v>189</v>
      </c>
      <c r="C12" s="418"/>
      <c r="D12" s="186" t="s">
        <v>32</v>
      </c>
      <c r="E12" s="186" t="s">
        <v>179</v>
      </c>
      <c r="F12" s="190">
        <v>7343</v>
      </c>
      <c r="G12" s="190">
        <f>E12*F12</f>
        <v>22029</v>
      </c>
    </row>
    <row r="13" spans="1:7" ht="27.75" customHeight="1">
      <c r="A13" s="186" t="s">
        <v>190</v>
      </c>
      <c r="B13" s="417" t="s">
        <v>191</v>
      </c>
      <c r="C13" s="418"/>
      <c r="D13" s="186" t="s">
        <v>32</v>
      </c>
      <c r="E13" s="186" t="s">
        <v>179</v>
      </c>
      <c r="F13" s="190">
        <v>739</v>
      </c>
      <c r="G13" s="190">
        <f aca="true" t="shared" si="0" ref="G13:G66">E13*F13</f>
        <v>2217</v>
      </c>
    </row>
    <row r="14" spans="1:7" ht="27.75" customHeight="1">
      <c r="A14" s="186" t="s">
        <v>192</v>
      </c>
      <c r="B14" s="417" t="s">
        <v>193</v>
      </c>
      <c r="C14" s="418"/>
      <c r="D14" s="186" t="s">
        <v>32</v>
      </c>
      <c r="E14" s="186" t="s">
        <v>178</v>
      </c>
      <c r="F14" s="190">
        <v>4542</v>
      </c>
      <c r="G14" s="190">
        <f t="shared" si="0"/>
        <v>9084</v>
      </c>
    </row>
    <row r="15" spans="1:7" ht="27.75" customHeight="1">
      <c r="A15" s="186" t="s">
        <v>194</v>
      </c>
      <c r="B15" s="417" t="s">
        <v>195</v>
      </c>
      <c r="C15" s="418"/>
      <c r="D15" s="186" t="s">
        <v>32</v>
      </c>
      <c r="E15" s="186" t="s">
        <v>178</v>
      </c>
      <c r="F15" s="190">
        <v>2151</v>
      </c>
      <c r="G15" s="190">
        <f t="shared" si="0"/>
        <v>4302</v>
      </c>
    </row>
    <row r="16" spans="1:7" ht="27.75" customHeight="1">
      <c r="A16" s="193">
        <v>101010065</v>
      </c>
      <c r="B16" s="419" t="s">
        <v>261</v>
      </c>
      <c r="C16" s="420"/>
      <c r="D16" s="194" t="s">
        <v>262</v>
      </c>
      <c r="E16" s="186" t="s">
        <v>263</v>
      </c>
      <c r="F16" s="190">
        <v>2886</v>
      </c>
      <c r="G16" s="190">
        <f t="shared" si="0"/>
        <v>86580</v>
      </c>
    </row>
    <row r="17" spans="1:7" ht="27.75" customHeight="1">
      <c r="A17" s="186" t="s">
        <v>196</v>
      </c>
      <c r="B17" s="417" t="s">
        <v>197</v>
      </c>
      <c r="C17" s="418"/>
      <c r="D17" s="186" t="s">
        <v>32</v>
      </c>
      <c r="E17" s="186" t="s">
        <v>260</v>
      </c>
      <c r="F17" s="190">
        <v>5660</v>
      </c>
      <c r="G17" s="190">
        <f t="shared" si="0"/>
        <v>339600</v>
      </c>
    </row>
    <row r="18" spans="1:7" ht="27.75" customHeight="1">
      <c r="A18" s="186" t="s">
        <v>199</v>
      </c>
      <c r="B18" s="417" t="s">
        <v>200</v>
      </c>
      <c r="C18" s="418"/>
      <c r="D18" s="186" t="s">
        <v>32</v>
      </c>
      <c r="E18" s="186" t="s">
        <v>181</v>
      </c>
      <c r="F18" s="190">
        <v>1895</v>
      </c>
      <c r="G18" s="190">
        <f t="shared" si="0"/>
        <v>9475</v>
      </c>
    </row>
    <row r="19" spans="1:7" ht="27.75" customHeight="1">
      <c r="A19" s="186" t="s">
        <v>201</v>
      </c>
      <c r="B19" s="417" t="s">
        <v>202</v>
      </c>
      <c r="C19" s="418"/>
      <c r="D19" s="186" t="s">
        <v>203</v>
      </c>
      <c r="E19" s="186" t="s">
        <v>178</v>
      </c>
      <c r="F19" s="190">
        <v>1613</v>
      </c>
      <c r="G19" s="190">
        <f t="shared" si="0"/>
        <v>3226</v>
      </c>
    </row>
    <row r="20" spans="1:7" ht="27.75" customHeight="1">
      <c r="A20" s="186" t="s">
        <v>204</v>
      </c>
      <c r="B20" s="417" t="s">
        <v>206</v>
      </c>
      <c r="C20" s="418"/>
      <c r="D20" s="186" t="s">
        <v>205</v>
      </c>
      <c r="E20" s="186" t="s">
        <v>180</v>
      </c>
      <c r="F20" s="190">
        <v>6975</v>
      </c>
      <c r="G20" s="190">
        <f t="shared" si="0"/>
        <v>27900</v>
      </c>
    </row>
    <row r="21" spans="1:7" ht="27.75" customHeight="1">
      <c r="A21" s="186" t="s">
        <v>207</v>
      </c>
      <c r="B21" s="417" t="s">
        <v>208</v>
      </c>
      <c r="C21" s="418"/>
      <c r="D21" s="186" t="s">
        <v>32</v>
      </c>
      <c r="E21" s="186" t="s">
        <v>178</v>
      </c>
      <c r="F21" s="190">
        <v>1398</v>
      </c>
      <c r="G21" s="190">
        <f t="shared" si="0"/>
        <v>2796</v>
      </c>
    </row>
    <row r="22" spans="1:7" ht="27.75" customHeight="1">
      <c r="A22" s="191">
        <v>101010082</v>
      </c>
      <c r="B22" s="417" t="s">
        <v>209</v>
      </c>
      <c r="C22" s="418"/>
      <c r="D22" s="186" t="s">
        <v>32</v>
      </c>
      <c r="E22" s="186" t="s">
        <v>179</v>
      </c>
      <c r="F22" s="189">
        <v>2589.4668800000004</v>
      </c>
      <c r="G22" s="190">
        <f t="shared" si="0"/>
        <v>7768.400640000002</v>
      </c>
    </row>
    <row r="23" spans="1:7" ht="27.75" customHeight="1">
      <c r="A23" s="191">
        <v>101010074</v>
      </c>
      <c r="B23" s="417" t="s">
        <v>210</v>
      </c>
      <c r="C23" s="418"/>
      <c r="D23" s="186" t="s">
        <v>32</v>
      </c>
      <c r="E23" s="186" t="s">
        <v>179</v>
      </c>
      <c r="F23" s="189">
        <v>4747.714400000001</v>
      </c>
      <c r="G23" s="190">
        <f t="shared" si="0"/>
        <v>14243.143200000002</v>
      </c>
    </row>
    <row r="24" spans="1:7" ht="27.75" customHeight="1">
      <c r="A24" s="188">
        <v>101010011</v>
      </c>
      <c r="B24" s="416" t="s">
        <v>211</v>
      </c>
      <c r="C24" s="252"/>
      <c r="D24" s="186" t="s">
        <v>32</v>
      </c>
      <c r="E24" s="186" t="s">
        <v>178</v>
      </c>
      <c r="F24" s="190">
        <v>3226</v>
      </c>
      <c r="G24" s="190">
        <f t="shared" si="0"/>
        <v>6452</v>
      </c>
    </row>
    <row r="25" spans="1:7" ht="27.75" customHeight="1">
      <c r="A25" s="188">
        <v>101010057</v>
      </c>
      <c r="B25" s="416" t="s">
        <v>212</v>
      </c>
      <c r="C25" s="252"/>
      <c r="D25" s="186" t="s">
        <v>32</v>
      </c>
      <c r="E25" s="186" t="s">
        <v>176</v>
      </c>
      <c r="F25" s="190">
        <v>34863</v>
      </c>
      <c r="G25" s="190">
        <f t="shared" si="0"/>
        <v>34863</v>
      </c>
    </row>
    <row r="26" spans="1:7" ht="27.75" customHeight="1">
      <c r="A26" s="186" t="s">
        <v>213</v>
      </c>
      <c r="B26" s="417" t="s">
        <v>214</v>
      </c>
      <c r="C26" s="418"/>
      <c r="D26" s="186" t="s">
        <v>215</v>
      </c>
      <c r="E26" s="186" t="s">
        <v>176</v>
      </c>
      <c r="F26" s="190">
        <v>56660</v>
      </c>
      <c r="G26" s="190">
        <f t="shared" si="0"/>
        <v>56660</v>
      </c>
    </row>
    <row r="27" spans="1:7" ht="27.75" customHeight="1">
      <c r="A27" s="186" t="s">
        <v>216</v>
      </c>
      <c r="B27" s="417" t="s">
        <v>217</v>
      </c>
      <c r="C27" s="418"/>
      <c r="D27" s="186" t="s">
        <v>215</v>
      </c>
      <c r="E27" s="186" t="s">
        <v>176</v>
      </c>
      <c r="F27" s="190">
        <v>9459</v>
      </c>
      <c r="G27" s="190">
        <f t="shared" si="0"/>
        <v>9459</v>
      </c>
    </row>
    <row r="28" spans="1:7" ht="27.75" customHeight="1">
      <c r="A28" s="188">
        <v>101010017</v>
      </c>
      <c r="B28" s="416" t="s">
        <v>218</v>
      </c>
      <c r="C28" s="252"/>
      <c r="D28" s="186" t="s">
        <v>203</v>
      </c>
      <c r="E28" s="186" t="s">
        <v>176</v>
      </c>
      <c r="F28" s="190">
        <v>1458</v>
      </c>
      <c r="G28" s="190">
        <f t="shared" si="0"/>
        <v>1458</v>
      </c>
    </row>
    <row r="29" spans="1:7" ht="27.75" customHeight="1">
      <c r="A29" s="188">
        <v>101010018</v>
      </c>
      <c r="B29" s="416" t="s">
        <v>219</v>
      </c>
      <c r="C29" s="252"/>
      <c r="D29" s="186" t="s">
        <v>203</v>
      </c>
      <c r="E29" s="186" t="s">
        <v>176</v>
      </c>
      <c r="F29" s="190">
        <v>2566</v>
      </c>
      <c r="G29" s="190">
        <f t="shared" si="0"/>
        <v>2566</v>
      </c>
    </row>
    <row r="30" spans="1:7" ht="27.75" customHeight="1">
      <c r="A30" s="191">
        <v>101010019</v>
      </c>
      <c r="B30" s="416" t="s">
        <v>220</v>
      </c>
      <c r="C30" s="252"/>
      <c r="D30" s="186" t="s">
        <v>203</v>
      </c>
      <c r="E30" s="186" t="s">
        <v>176</v>
      </c>
      <c r="F30" s="190">
        <v>3062</v>
      </c>
      <c r="G30" s="190">
        <f t="shared" si="0"/>
        <v>3062</v>
      </c>
    </row>
    <row r="31" spans="1:7" ht="27.75" customHeight="1">
      <c r="A31" s="188">
        <v>101010021</v>
      </c>
      <c r="B31" s="416" t="s">
        <v>221</v>
      </c>
      <c r="C31" s="252"/>
      <c r="D31" s="186" t="s">
        <v>32</v>
      </c>
      <c r="E31" s="186" t="s">
        <v>180</v>
      </c>
      <c r="F31" s="190">
        <v>999</v>
      </c>
      <c r="G31" s="190">
        <f t="shared" si="0"/>
        <v>3996</v>
      </c>
    </row>
    <row r="32" spans="1:7" ht="27.75" customHeight="1">
      <c r="A32" s="188">
        <v>101010022</v>
      </c>
      <c r="B32" s="416" t="s">
        <v>222</v>
      </c>
      <c r="C32" s="252"/>
      <c r="D32" s="186" t="s">
        <v>32</v>
      </c>
      <c r="E32" s="186" t="s">
        <v>178</v>
      </c>
      <c r="F32" s="190">
        <v>999</v>
      </c>
      <c r="G32" s="190">
        <f t="shared" si="0"/>
        <v>1998</v>
      </c>
    </row>
    <row r="33" spans="1:7" ht="27.75" customHeight="1">
      <c r="A33" s="188">
        <v>101010061</v>
      </c>
      <c r="B33" s="416" t="s">
        <v>223</v>
      </c>
      <c r="C33" s="252"/>
      <c r="D33" s="186" t="s">
        <v>32</v>
      </c>
      <c r="E33" s="186" t="s">
        <v>178</v>
      </c>
      <c r="F33" s="190">
        <v>3272</v>
      </c>
      <c r="G33" s="190">
        <f t="shared" si="0"/>
        <v>6544</v>
      </c>
    </row>
    <row r="34" spans="1:7" ht="27.75" customHeight="1">
      <c r="A34" s="188">
        <v>101010028</v>
      </c>
      <c r="B34" s="416" t="s">
        <v>224</v>
      </c>
      <c r="C34" s="252"/>
      <c r="D34" s="186" t="s">
        <v>32</v>
      </c>
      <c r="E34" s="186" t="s">
        <v>182</v>
      </c>
      <c r="F34" s="190">
        <v>3472</v>
      </c>
      <c r="G34" s="190">
        <f t="shared" si="0"/>
        <v>20832</v>
      </c>
    </row>
    <row r="35" spans="1:7" ht="40.5" customHeight="1">
      <c r="A35" s="188">
        <v>101010027</v>
      </c>
      <c r="B35" s="416" t="s">
        <v>225</v>
      </c>
      <c r="C35" s="252"/>
      <c r="D35" s="186" t="s">
        <v>32</v>
      </c>
      <c r="E35" s="186" t="s">
        <v>180</v>
      </c>
      <c r="F35" s="190">
        <v>2583</v>
      </c>
      <c r="G35" s="190">
        <f t="shared" si="0"/>
        <v>10332</v>
      </c>
    </row>
    <row r="36" spans="1:7" ht="30" customHeight="1">
      <c r="A36" s="188">
        <v>101010058</v>
      </c>
      <c r="B36" s="419" t="s">
        <v>265</v>
      </c>
      <c r="C36" s="420"/>
      <c r="D36" s="194" t="s">
        <v>32</v>
      </c>
      <c r="E36" s="194" t="s">
        <v>176</v>
      </c>
      <c r="F36" s="189">
        <v>40635.703680000006</v>
      </c>
      <c r="G36" s="190">
        <f t="shared" si="0"/>
        <v>40635.703680000006</v>
      </c>
    </row>
    <row r="37" spans="1:7" ht="27.75" customHeight="1">
      <c r="A37" s="191">
        <v>101010086</v>
      </c>
      <c r="B37" s="416" t="s">
        <v>226</v>
      </c>
      <c r="C37" s="252"/>
      <c r="D37" s="186" t="s">
        <v>32</v>
      </c>
      <c r="E37" s="186" t="s">
        <v>176</v>
      </c>
      <c r="F37" s="190">
        <v>30768</v>
      </c>
      <c r="G37" s="190">
        <f t="shared" si="0"/>
        <v>30768</v>
      </c>
    </row>
    <row r="38" spans="1:7" ht="27.75" customHeight="1">
      <c r="A38" s="188">
        <v>101010093</v>
      </c>
      <c r="B38" s="419" t="s">
        <v>266</v>
      </c>
      <c r="C38" s="420"/>
      <c r="D38" s="194" t="s">
        <v>32</v>
      </c>
      <c r="E38" s="194" t="s">
        <v>198</v>
      </c>
      <c r="F38" s="189">
        <v>7757.647040000001</v>
      </c>
      <c r="G38" s="190">
        <f t="shared" si="0"/>
        <v>77576.4704</v>
      </c>
    </row>
    <row r="39" spans="1:7" ht="27.75" customHeight="1">
      <c r="A39" s="191">
        <v>101010117</v>
      </c>
      <c r="B39" s="416" t="s">
        <v>227</v>
      </c>
      <c r="C39" s="252"/>
      <c r="D39" s="186" t="s">
        <v>205</v>
      </c>
      <c r="E39" s="186" t="s">
        <v>178</v>
      </c>
      <c r="F39" s="190">
        <v>5822</v>
      </c>
      <c r="G39" s="190">
        <f t="shared" si="0"/>
        <v>11644</v>
      </c>
    </row>
    <row r="40" spans="1:7" ht="27.75" customHeight="1">
      <c r="A40" s="191">
        <v>101010101</v>
      </c>
      <c r="B40" s="416" t="s">
        <v>228</v>
      </c>
      <c r="C40" s="252"/>
      <c r="D40" s="186" t="s">
        <v>215</v>
      </c>
      <c r="E40" s="186" t="s">
        <v>264</v>
      </c>
      <c r="F40" s="190">
        <v>8003</v>
      </c>
      <c r="G40" s="190">
        <f t="shared" si="0"/>
        <v>104039</v>
      </c>
    </row>
    <row r="41" spans="1:7" ht="27.75" customHeight="1">
      <c r="A41" s="188">
        <v>101010089</v>
      </c>
      <c r="B41" s="416" t="s">
        <v>229</v>
      </c>
      <c r="C41" s="252"/>
      <c r="D41" s="186" t="s">
        <v>232</v>
      </c>
      <c r="E41" s="186" t="s">
        <v>264</v>
      </c>
      <c r="F41" s="190">
        <v>13582</v>
      </c>
      <c r="G41" s="190">
        <f t="shared" si="0"/>
        <v>176566</v>
      </c>
    </row>
    <row r="42" spans="1:7" ht="27.75" customHeight="1">
      <c r="A42" s="188">
        <v>101010090</v>
      </c>
      <c r="B42" s="416" t="s">
        <v>230</v>
      </c>
      <c r="C42" s="252"/>
      <c r="D42" s="186" t="s">
        <v>232</v>
      </c>
      <c r="E42" s="186" t="s">
        <v>176</v>
      </c>
      <c r="F42" s="190">
        <v>16745</v>
      </c>
      <c r="G42" s="190">
        <f t="shared" si="0"/>
        <v>16745</v>
      </c>
    </row>
    <row r="43" spans="1:7" ht="41.25" customHeight="1">
      <c r="A43" s="188">
        <v>101010030</v>
      </c>
      <c r="B43" s="416" t="s">
        <v>231</v>
      </c>
      <c r="C43" s="252"/>
      <c r="D43" s="186" t="s">
        <v>32</v>
      </c>
      <c r="E43" s="186" t="s">
        <v>178</v>
      </c>
      <c r="F43" s="190">
        <v>5031</v>
      </c>
      <c r="G43" s="190">
        <f t="shared" si="0"/>
        <v>10062</v>
      </c>
    </row>
    <row r="44" spans="1:7" ht="36.75" customHeight="1">
      <c r="A44" s="191">
        <v>101010010</v>
      </c>
      <c r="B44" s="416" t="s">
        <v>233</v>
      </c>
      <c r="C44" s="252"/>
      <c r="D44" s="186" t="s">
        <v>32</v>
      </c>
      <c r="E44" s="186" t="s">
        <v>176</v>
      </c>
      <c r="F44" s="190">
        <v>3873</v>
      </c>
      <c r="G44" s="190">
        <f t="shared" si="0"/>
        <v>3873</v>
      </c>
    </row>
    <row r="45" spans="1:7" ht="27.75" customHeight="1">
      <c r="A45" s="191">
        <v>101010029</v>
      </c>
      <c r="B45" s="416" t="s">
        <v>234</v>
      </c>
      <c r="C45" s="252"/>
      <c r="D45" s="186" t="s">
        <v>203</v>
      </c>
      <c r="E45" s="186" t="s">
        <v>178</v>
      </c>
      <c r="F45" s="190">
        <v>7232</v>
      </c>
      <c r="G45" s="190">
        <f t="shared" si="0"/>
        <v>14464</v>
      </c>
    </row>
    <row r="46" spans="1:7" ht="27.75" customHeight="1">
      <c r="A46" s="188">
        <v>101010033</v>
      </c>
      <c r="B46" s="416" t="s">
        <v>235</v>
      </c>
      <c r="C46" s="252"/>
      <c r="D46" s="186" t="s">
        <v>32</v>
      </c>
      <c r="E46" s="186" t="s">
        <v>178</v>
      </c>
      <c r="F46" s="190">
        <v>3453</v>
      </c>
      <c r="G46" s="190">
        <f t="shared" si="0"/>
        <v>6906</v>
      </c>
    </row>
    <row r="47" spans="1:7" ht="27.75" customHeight="1">
      <c r="A47" s="188">
        <v>101010032</v>
      </c>
      <c r="B47" s="416" t="s">
        <v>236</v>
      </c>
      <c r="C47" s="252"/>
      <c r="D47" s="186" t="s">
        <v>32</v>
      </c>
      <c r="E47" s="186" t="s">
        <v>178</v>
      </c>
      <c r="F47" s="190">
        <v>2527</v>
      </c>
      <c r="G47" s="190">
        <f t="shared" si="0"/>
        <v>5054</v>
      </c>
    </row>
    <row r="48" spans="1:7" ht="27.75" customHeight="1">
      <c r="A48" s="188">
        <v>101010036</v>
      </c>
      <c r="B48" s="419" t="s">
        <v>269</v>
      </c>
      <c r="C48" s="420"/>
      <c r="D48" s="194" t="s">
        <v>32</v>
      </c>
      <c r="E48" s="194" t="s">
        <v>180</v>
      </c>
      <c r="F48" s="189">
        <v>5299.37408</v>
      </c>
      <c r="G48" s="190">
        <f t="shared" si="0"/>
        <v>21197.49632</v>
      </c>
    </row>
    <row r="49" spans="1:7" ht="27.75" customHeight="1">
      <c r="A49" s="188">
        <v>101010050</v>
      </c>
      <c r="B49" s="419" t="s">
        <v>267</v>
      </c>
      <c r="C49" s="420"/>
      <c r="D49" s="194" t="s">
        <v>215</v>
      </c>
      <c r="E49" s="194" t="s">
        <v>176</v>
      </c>
      <c r="F49" s="189">
        <v>53620.67568000001</v>
      </c>
      <c r="G49" s="190">
        <f t="shared" si="0"/>
        <v>53620.67568000001</v>
      </c>
    </row>
    <row r="50" spans="1:7" ht="27.75" customHeight="1">
      <c r="A50" s="188">
        <v>101010063</v>
      </c>
      <c r="B50" s="419" t="s">
        <v>268</v>
      </c>
      <c r="C50" s="420"/>
      <c r="D50" s="194" t="s">
        <v>215</v>
      </c>
      <c r="E50" s="194" t="s">
        <v>178</v>
      </c>
      <c r="F50" s="189">
        <v>15300.222080000001</v>
      </c>
      <c r="G50" s="190">
        <f t="shared" si="0"/>
        <v>30600.444160000003</v>
      </c>
    </row>
    <row r="51" spans="1:7" ht="27.75" customHeight="1">
      <c r="A51" s="191">
        <v>101010073</v>
      </c>
      <c r="B51" s="416" t="s">
        <v>237</v>
      </c>
      <c r="C51" s="252"/>
      <c r="D51" s="186" t="s">
        <v>32</v>
      </c>
      <c r="E51" s="186" t="s">
        <v>176</v>
      </c>
      <c r="F51" s="190">
        <v>1613</v>
      </c>
      <c r="G51" s="190">
        <f t="shared" si="0"/>
        <v>1613</v>
      </c>
    </row>
    <row r="52" spans="1:7" ht="27.75" customHeight="1">
      <c r="A52" s="191">
        <v>101010072</v>
      </c>
      <c r="B52" s="416" t="s">
        <v>238</v>
      </c>
      <c r="C52" s="252"/>
      <c r="D52" s="186" t="s">
        <v>32</v>
      </c>
      <c r="E52" s="186" t="s">
        <v>178</v>
      </c>
      <c r="F52" s="190">
        <v>3226</v>
      </c>
      <c r="G52" s="190">
        <f t="shared" si="0"/>
        <v>6452</v>
      </c>
    </row>
    <row r="53" spans="1:7" ht="27.75" customHeight="1">
      <c r="A53" s="191">
        <v>101010034</v>
      </c>
      <c r="B53" s="417" t="s">
        <v>239</v>
      </c>
      <c r="C53" s="418"/>
      <c r="D53" s="186" t="s">
        <v>32</v>
      </c>
      <c r="E53" s="186" t="s">
        <v>198</v>
      </c>
      <c r="F53" s="190">
        <v>1921</v>
      </c>
      <c r="G53" s="190">
        <f t="shared" si="0"/>
        <v>19210</v>
      </c>
    </row>
    <row r="54" spans="1:7" ht="27.75" customHeight="1">
      <c r="A54" s="188">
        <v>101010118</v>
      </c>
      <c r="B54" s="417" t="s">
        <v>240</v>
      </c>
      <c r="C54" s="418"/>
      <c r="D54" s="186" t="s">
        <v>32</v>
      </c>
      <c r="E54" s="186" t="s">
        <v>241</v>
      </c>
      <c r="F54" s="190">
        <v>745</v>
      </c>
      <c r="G54" s="190">
        <f t="shared" si="0"/>
        <v>14900</v>
      </c>
    </row>
    <row r="55" spans="1:7" ht="27.75" customHeight="1">
      <c r="A55" s="188">
        <v>101010119</v>
      </c>
      <c r="B55" s="417" t="s">
        <v>242</v>
      </c>
      <c r="C55" s="418"/>
      <c r="D55" s="186" t="s">
        <v>32</v>
      </c>
      <c r="E55" s="186" t="s">
        <v>198</v>
      </c>
      <c r="F55" s="190">
        <v>925</v>
      </c>
      <c r="G55" s="190">
        <f t="shared" si="0"/>
        <v>9250</v>
      </c>
    </row>
    <row r="56" spans="1:7" ht="27.75" customHeight="1">
      <c r="A56" s="192">
        <v>101010088</v>
      </c>
      <c r="B56" s="416" t="s">
        <v>243</v>
      </c>
      <c r="C56" s="252"/>
      <c r="D56" s="186" t="s">
        <v>32</v>
      </c>
      <c r="E56" s="186" t="s">
        <v>176</v>
      </c>
      <c r="F56" s="190">
        <v>79826</v>
      </c>
      <c r="G56" s="190">
        <f t="shared" si="0"/>
        <v>79826</v>
      </c>
    </row>
    <row r="57" spans="1:7" ht="27.75" customHeight="1">
      <c r="A57" s="188">
        <v>101010055</v>
      </c>
      <c r="B57" s="416" t="s">
        <v>244</v>
      </c>
      <c r="C57" s="252"/>
      <c r="D57" s="186" t="s">
        <v>32</v>
      </c>
      <c r="E57" s="186" t="s">
        <v>178</v>
      </c>
      <c r="F57" s="190">
        <v>8780</v>
      </c>
      <c r="G57" s="190">
        <f t="shared" si="0"/>
        <v>17560</v>
      </c>
    </row>
    <row r="58" spans="1:7" ht="27.75" customHeight="1">
      <c r="A58" s="188">
        <v>101020023</v>
      </c>
      <c r="B58" s="416" t="s">
        <v>250</v>
      </c>
      <c r="C58" s="252"/>
      <c r="D58" s="186" t="s">
        <v>32</v>
      </c>
      <c r="E58" s="186" t="s">
        <v>178</v>
      </c>
      <c r="F58" s="190">
        <v>988256</v>
      </c>
      <c r="G58" s="190">
        <f>E58*F58</f>
        <v>1976512</v>
      </c>
    </row>
    <row r="59" spans="1:7" ht="27.75" customHeight="1">
      <c r="A59" s="196">
        <v>102010001</v>
      </c>
      <c r="B59" s="419" t="s">
        <v>274</v>
      </c>
      <c r="C59" s="420"/>
      <c r="D59" s="194" t="s">
        <v>203</v>
      </c>
      <c r="E59" s="194" t="s">
        <v>180</v>
      </c>
      <c r="F59" s="189">
        <v>25593.568</v>
      </c>
      <c r="G59" s="190">
        <f>E59*F59</f>
        <v>102374.272</v>
      </c>
    </row>
    <row r="60" spans="1:7" ht="27.75" customHeight="1">
      <c r="A60" s="195">
        <v>102010002</v>
      </c>
      <c r="B60" s="419" t="s">
        <v>273</v>
      </c>
      <c r="C60" s="420"/>
      <c r="D60" s="194" t="s">
        <v>203</v>
      </c>
      <c r="E60" s="194" t="s">
        <v>176</v>
      </c>
      <c r="F60" s="189">
        <v>25635.50704</v>
      </c>
      <c r="G60" s="190">
        <f>E60*F60</f>
        <v>25635.50704</v>
      </c>
    </row>
    <row r="61" spans="1:7" ht="27.75" customHeight="1">
      <c r="A61" s="188">
        <v>103010409</v>
      </c>
      <c r="B61" s="419" t="s">
        <v>270</v>
      </c>
      <c r="C61" s="420"/>
      <c r="D61" s="194" t="s">
        <v>271</v>
      </c>
      <c r="E61" s="194" t="s">
        <v>272</v>
      </c>
      <c r="F61" s="189">
        <v>16742.27984</v>
      </c>
      <c r="G61" s="190">
        <f t="shared" si="0"/>
        <v>117195.95887999999</v>
      </c>
    </row>
    <row r="62" spans="1:7" ht="27.75" customHeight="1">
      <c r="A62" s="188">
        <v>104010001</v>
      </c>
      <c r="B62" s="417" t="s">
        <v>245</v>
      </c>
      <c r="C62" s="418"/>
      <c r="D62" s="186" t="s">
        <v>246</v>
      </c>
      <c r="E62" s="186" t="s">
        <v>185</v>
      </c>
      <c r="F62" s="190">
        <v>5141</v>
      </c>
      <c r="G62" s="190">
        <f t="shared" si="0"/>
        <v>41128</v>
      </c>
    </row>
    <row r="63" spans="1:7" ht="27.75" customHeight="1">
      <c r="A63" s="188">
        <v>501070027</v>
      </c>
      <c r="B63" s="417" t="s">
        <v>247</v>
      </c>
      <c r="C63" s="418"/>
      <c r="D63" s="186" t="s">
        <v>32</v>
      </c>
      <c r="E63" s="186" t="s">
        <v>178</v>
      </c>
      <c r="F63" s="190">
        <v>221816</v>
      </c>
      <c r="G63" s="190">
        <f t="shared" si="0"/>
        <v>443632</v>
      </c>
    </row>
    <row r="64" spans="1:7" ht="27.75" customHeight="1">
      <c r="A64" s="188">
        <v>261010001</v>
      </c>
      <c r="B64" s="419" t="s">
        <v>275</v>
      </c>
      <c r="C64" s="420"/>
      <c r="D64" s="194" t="s">
        <v>276</v>
      </c>
      <c r="E64" s="194" t="s">
        <v>176</v>
      </c>
      <c r="F64" s="189">
        <v>4609208.032000001</v>
      </c>
      <c r="G64" s="189">
        <v>4609208.032000001</v>
      </c>
    </row>
    <row r="65" spans="1:7" ht="27.75" customHeight="1">
      <c r="A65" s="188">
        <v>261010015</v>
      </c>
      <c r="B65" s="417" t="s">
        <v>248</v>
      </c>
      <c r="C65" s="418"/>
      <c r="D65" s="186" t="s">
        <v>32</v>
      </c>
      <c r="E65" s="186" t="s">
        <v>180</v>
      </c>
      <c r="F65" s="190">
        <v>2803302</v>
      </c>
      <c r="G65" s="190">
        <f t="shared" si="0"/>
        <v>11213208</v>
      </c>
    </row>
    <row r="66" spans="1:7" ht="27.75" customHeight="1">
      <c r="A66" s="191">
        <v>501080006</v>
      </c>
      <c r="B66" s="417" t="s">
        <v>249</v>
      </c>
      <c r="C66" s="418"/>
      <c r="D66" s="186" t="s">
        <v>32</v>
      </c>
      <c r="E66" s="186" t="s">
        <v>178</v>
      </c>
      <c r="F66" s="190">
        <v>966749</v>
      </c>
      <c r="G66" s="190">
        <f t="shared" si="0"/>
        <v>1933498</v>
      </c>
    </row>
    <row r="67" spans="1:9" s="18" customFormat="1" ht="22.5" customHeight="1">
      <c r="A67" s="421" t="s">
        <v>94</v>
      </c>
      <c r="B67" s="422"/>
      <c r="C67" s="422"/>
      <c r="D67" s="422"/>
      <c r="E67" s="422"/>
      <c r="F67" s="423"/>
      <c r="G67" s="25">
        <f>SUM(G8:G66)</f>
        <v>21993563.104000002</v>
      </c>
      <c r="I67" s="185"/>
    </row>
    <row r="68" spans="1:7" ht="12">
      <c r="A68" s="10"/>
      <c r="B68" s="26"/>
      <c r="C68" s="26"/>
      <c r="D68" s="27"/>
      <c r="E68" s="28"/>
      <c r="F68" s="28"/>
      <c r="G68" s="29"/>
    </row>
    <row r="69" ht="12">
      <c r="F69" s="30"/>
    </row>
  </sheetData>
  <sheetProtection/>
  <mergeCells count="68">
    <mergeCell ref="B64:C64"/>
    <mergeCell ref="B11:C11"/>
    <mergeCell ref="B12:C12"/>
    <mergeCell ref="B9:C9"/>
    <mergeCell ref="B10:C10"/>
    <mergeCell ref="B7:C7"/>
    <mergeCell ref="B8:C8"/>
    <mergeCell ref="B15:C15"/>
    <mergeCell ref="B17:C17"/>
    <mergeCell ref="B19:C19"/>
    <mergeCell ref="A67:F67"/>
    <mergeCell ref="A1:A4"/>
    <mergeCell ref="F1:G1"/>
    <mergeCell ref="F2:G2"/>
    <mergeCell ref="B3:E4"/>
    <mergeCell ref="B1:E2"/>
    <mergeCell ref="A5:G5"/>
    <mergeCell ref="A6:G6"/>
    <mergeCell ref="B13:C13"/>
    <mergeCell ref="B14:C14"/>
    <mergeCell ref="B18:C18"/>
    <mergeCell ref="B33:C33"/>
    <mergeCell ref="B16:C16"/>
    <mergeCell ref="B34:C34"/>
    <mergeCell ref="B20:C20"/>
    <mergeCell ref="B21:C21"/>
    <mergeCell ref="B22:C22"/>
    <mergeCell ref="B23:C23"/>
    <mergeCell ref="B24:C24"/>
    <mergeCell ref="B25:C25"/>
    <mergeCell ref="B43:C43"/>
    <mergeCell ref="B44:C44"/>
    <mergeCell ref="B45:C45"/>
    <mergeCell ref="B26:C26"/>
    <mergeCell ref="B27:C27"/>
    <mergeCell ref="B28:C28"/>
    <mergeCell ref="B29:C29"/>
    <mergeCell ref="B30:C30"/>
    <mergeCell ref="B31:C31"/>
    <mergeCell ref="B32:C32"/>
    <mergeCell ref="B35:C35"/>
    <mergeCell ref="B37:C37"/>
    <mergeCell ref="B39:C39"/>
    <mergeCell ref="B40:C40"/>
    <mergeCell ref="B41:C41"/>
    <mergeCell ref="B42:C42"/>
    <mergeCell ref="B36:C36"/>
    <mergeCell ref="B38:C38"/>
    <mergeCell ref="B46:C46"/>
    <mergeCell ref="B51:C51"/>
    <mergeCell ref="B52:C52"/>
    <mergeCell ref="B53:C53"/>
    <mergeCell ref="B54:C54"/>
    <mergeCell ref="B55:C55"/>
    <mergeCell ref="B47:C47"/>
    <mergeCell ref="B49:C49"/>
    <mergeCell ref="B50:C50"/>
    <mergeCell ref="B48:C48"/>
    <mergeCell ref="B56:C56"/>
    <mergeCell ref="B57:C57"/>
    <mergeCell ref="B62:C62"/>
    <mergeCell ref="B65:C65"/>
    <mergeCell ref="B66:C66"/>
    <mergeCell ref="B58:C58"/>
    <mergeCell ref="B63:C63"/>
    <mergeCell ref="B61:C61"/>
    <mergeCell ref="B60:C60"/>
    <mergeCell ref="B59:C59"/>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40"/>
  <sheetViews>
    <sheetView zoomScale="73" zoomScaleNormal="73" zoomScalePageLayoutView="0" workbookViewId="0" topLeftCell="H7">
      <selection activeCell="Q24" sqref="Q24"/>
    </sheetView>
  </sheetViews>
  <sheetFormatPr defaultColWidth="9.140625" defaultRowHeight="12.75"/>
  <cols>
    <col min="1" max="1" width="21.140625" style="1" customWidth="1"/>
    <col min="2" max="2" width="6.140625" style="1" customWidth="1"/>
    <col min="3" max="3" width="10.7109375" style="1" customWidth="1"/>
    <col min="4" max="4" width="12.140625" style="2" customWidth="1"/>
    <col min="5" max="5" width="19.421875" style="1" customWidth="1"/>
    <col min="6" max="7" width="23.00390625" style="1" customWidth="1"/>
    <col min="8" max="8" width="19.140625" style="1" customWidth="1"/>
    <col min="9" max="9" width="12.7109375" style="1" customWidth="1"/>
    <col min="10" max="10" width="22.28125" style="1" customWidth="1"/>
    <col min="11" max="11" width="10.421875" style="1" customWidth="1"/>
    <col min="12" max="12" width="25.421875" style="1" customWidth="1"/>
    <col min="13" max="13" width="10.421875" style="1" customWidth="1"/>
    <col min="14" max="14" width="21.7109375" style="1" customWidth="1"/>
    <col min="15" max="15" width="10.421875" style="1" customWidth="1"/>
    <col min="16" max="16" width="21.421875" style="1" customWidth="1"/>
    <col min="17" max="17" width="13.00390625" style="1" customWidth="1"/>
    <col min="18" max="18" width="12.28125" style="1" customWidth="1"/>
    <col min="19" max="19" width="23.57421875" style="1" customWidth="1"/>
    <col min="20" max="16384" width="9.140625" style="1" customWidth="1"/>
  </cols>
  <sheetData>
    <row r="1" spans="1:21" ht="36" customHeight="1">
      <c r="A1" s="299"/>
      <c r="B1" s="299"/>
      <c r="C1" s="299"/>
      <c r="D1" s="436" t="s">
        <v>14</v>
      </c>
      <c r="E1" s="437"/>
      <c r="F1" s="437"/>
      <c r="G1" s="437"/>
      <c r="H1" s="437"/>
      <c r="I1" s="437"/>
      <c r="J1" s="437"/>
      <c r="K1" s="437"/>
      <c r="L1" s="437"/>
      <c r="M1" s="437"/>
      <c r="N1" s="437"/>
      <c r="O1" s="437"/>
      <c r="P1" s="438"/>
      <c r="Q1" s="427" t="s">
        <v>92</v>
      </c>
      <c r="R1" s="427"/>
      <c r="S1" s="427"/>
      <c r="T1" s="5"/>
      <c r="U1" s="5"/>
    </row>
    <row r="2" spans="1:21" ht="25.5" customHeight="1">
      <c r="A2" s="299"/>
      <c r="B2" s="299"/>
      <c r="C2" s="299"/>
      <c r="D2" s="439"/>
      <c r="E2" s="440"/>
      <c r="F2" s="440"/>
      <c r="G2" s="440"/>
      <c r="H2" s="440"/>
      <c r="I2" s="440"/>
      <c r="J2" s="440"/>
      <c r="K2" s="440"/>
      <c r="L2" s="440"/>
      <c r="M2" s="440"/>
      <c r="N2" s="440"/>
      <c r="O2" s="440"/>
      <c r="P2" s="441"/>
      <c r="Q2" s="450" t="s">
        <v>51</v>
      </c>
      <c r="R2" s="450"/>
      <c r="S2" s="450"/>
      <c r="T2" s="5"/>
      <c r="U2" s="5"/>
    </row>
    <row r="3" spans="1:21" ht="33" customHeight="1">
      <c r="A3" s="299"/>
      <c r="B3" s="299"/>
      <c r="C3" s="299"/>
      <c r="D3" s="436" t="s">
        <v>50</v>
      </c>
      <c r="E3" s="437"/>
      <c r="F3" s="437"/>
      <c r="G3" s="437"/>
      <c r="H3" s="437"/>
      <c r="I3" s="437"/>
      <c r="J3" s="437"/>
      <c r="K3" s="437"/>
      <c r="L3" s="437"/>
      <c r="M3" s="437"/>
      <c r="N3" s="437"/>
      <c r="O3" s="437"/>
      <c r="P3" s="438"/>
      <c r="Q3" s="6" t="s">
        <v>52</v>
      </c>
      <c r="R3" s="301" t="s">
        <v>67</v>
      </c>
      <c r="S3" s="301"/>
      <c r="T3" s="5"/>
      <c r="U3" s="5"/>
    </row>
    <row r="4" spans="1:21" ht="30.75" customHeight="1">
      <c r="A4" s="299"/>
      <c r="B4" s="299"/>
      <c r="C4" s="299"/>
      <c r="D4" s="439"/>
      <c r="E4" s="440"/>
      <c r="F4" s="440"/>
      <c r="G4" s="440"/>
      <c r="H4" s="440"/>
      <c r="I4" s="440"/>
      <c r="J4" s="440"/>
      <c r="K4" s="440"/>
      <c r="L4" s="440"/>
      <c r="M4" s="440"/>
      <c r="N4" s="440"/>
      <c r="O4" s="440"/>
      <c r="P4" s="441"/>
      <c r="Q4" s="6" t="str">
        <f>+'POA H.C. '!F4</f>
        <v>Versión 2</v>
      </c>
      <c r="R4" s="449">
        <f>+'POA H.C. '!G4</f>
        <v>44015</v>
      </c>
      <c r="S4" s="449"/>
      <c r="T4" s="5"/>
      <c r="U4" s="5"/>
    </row>
    <row r="5" spans="1:21" ht="21" customHeight="1">
      <c r="A5" s="429" t="s">
        <v>53</v>
      </c>
      <c r="B5" s="429"/>
      <c r="C5" s="429"/>
      <c r="D5" s="429"/>
      <c r="E5" s="429"/>
      <c r="F5" s="429"/>
      <c r="G5" s="429"/>
      <c r="H5" s="429"/>
      <c r="I5" s="429"/>
      <c r="J5" s="429"/>
      <c r="K5" s="429"/>
      <c r="L5" s="429"/>
      <c r="M5" s="429"/>
      <c r="N5" s="429"/>
      <c r="O5" s="429"/>
      <c r="P5" s="429"/>
      <c r="Q5" s="429"/>
      <c r="R5" s="429"/>
      <c r="S5" s="429"/>
      <c r="T5" s="5"/>
      <c r="U5" s="5"/>
    </row>
    <row r="6" spans="1:21" ht="21" customHeight="1">
      <c r="A6" s="429" t="s">
        <v>110</v>
      </c>
      <c r="B6" s="429"/>
      <c r="C6" s="429"/>
      <c r="D6" s="429"/>
      <c r="E6" s="429"/>
      <c r="F6" s="429"/>
      <c r="G6" s="429"/>
      <c r="H6" s="429"/>
      <c r="I6" s="429"/>
      <c r="J6" s="429"/>
      <c r="K6" s="429"/>
      <c r="L6" s="429"/>
      <c r="M6" s="429"/>
      <c r="N6" s="429"/>
      <c r="O6" s="429"/>
      <c r="P6" s="429"/>
      <c r="Q6" s="429"/>
      <c r="R6" s="429"/>
      <c r="S6" s="429"/>
      <c r="T6" s="5"/>
      <c r="U6" s="5"/>
    </row>
    <row r="7" spans="1:21" ht="21.75" customHeight="1">
      <c r="A7" s="300" t="s">
        <v>46</v>
      </c>
      <c r="B7" s="300"/>
      <c r="C7" s="300"/>
      <c r="D7" s="300"/>
      <c r="E7" s="447" t="s">
        <v>117</v>
      </c>
      <c r="F7" s="447"/>
      <c r="G7" s="447"/>
      <c r="H7" s="447"/>
      <c r="I7" s="447"/>
      <c r="J7" s="447"/>
      <c r="K7" s="447"/>
      <c r="L7" s="447"/>
      <c r="M7" s="447"/>
      <c r="N7" s="447"/>
      <c r="O7" s="447"/>
      <c r="P7" s="447"/>
      <c r="Q7" s="447"/>
      <c r="R7" s="447"/>
      <c r="S7" s="447"/>
      <c r="T7" s="5"/>
      <c r="U7" s="5"/>
    </row>
    <row r="8" spans="1:21" ht="21.75" customHeight="1">
      <c r="A8" s="300" t="s">
        <v>47</v>
      </c>
      <c r="B8" s="300"/>
      <c r="C8" s="300"/>
      <c r="D8" s="300"/>
      <c r="E8" s="448" t="s">
        <v>118</v>
      </c>
      <c r="F8" s="448"/>
      <c r="G8" s="448"/>
      <c r="H8" s="448"/>
      <c r="I8" s="448"/>
      <c r="J8" s="448"/>
      <c r="K8" s="448"/>
      <c r="L8" s="448"/>
      <c r="M8" s="448"/>
      <c r="N8" s="448"/>
      <c r="O8" s="448"/>
      <c r="P8" s="448"/>
      <c r="Q8" s="448"/>
      <c r="R8" s="448"/>
      <c r="S8" s="448"/>
      <c r="T8" s="5"/>
      <c r="U8" s="5"/>
    </row>
    <row r="9" spans="1:19" ht="29.25" customHeight="1">
      <c r="A9" s="300" t="s">
        <v>45</v>
      </c>
      <c r="B9" s="300"/>
      <c r="C9" s="300"/>
      <c r="D9" s="300"/>
      <c r="E9" s="451" t="s">
        <v>134</v>
      </c>
      <c r="F9" s="451"/>
      <c r="G9" s="451"/>
      <c r="H9" s="451"/>
      <c r="I9" s="451"/>
      <c r="J9" s="451"/>
      <c r="K9" s="451"/>
      <c r="L9" s="451"/>
      <c r="M9" s="451"/>
      <c r="N9" s="451"/>
      <c r="O9" s="451"/>
      <c r="P9" s="451"/>
      <c r="Q9" s="451"/>
      <c r="R9" s="451"/>
      <c r="S9" s="451"/>
    </row>
    <row r="10" spans="1:19" ht="41.25" customHeight="1">
      <c r="A10" s="435" t="s">
        <v>109</v>
      </c>
      <c r="B10" s="435"/>
      <c r="C10" s="435"/>
      <c r="D10" s="435"/>
      <c r="E10" s="452" t="s">
        <v>135</v>
      </c>
      <c r="F10" s="452"/>
      <c r="G10" s="452"/>
      <c r="H10" s="452"/>
      <c r="I10" s="452"/>
      <c r="J10" s="452"/>
      <c r="K10" s="452"/>
      <c r="L10" s="452"/>
      <c r="M10" s="452"/>
      <c r="N10" s="452"/>
      <c r="O10" s="452"/>
      <c r="P10" s="452"/>
      <c r="Q10" s="452"/>
      <c r="R10" s="452"/>
      <c r="S10" s="452"/>
    </row>
    <row r="11" spans="1:19" ht="12.75" customHeight="1">
      <c r="A11" s="289" t="s">
        <v>111</v>
      </c>
      <c r="B11" s="246" t="s">
        <v>97</v>
      </c>
      <c r="C11" s="246"/>
      <c r="D11" s="246"/>
      <c r="E11" s="246"/>
      <c r="F11" s="453" t="s">
        <v>71</v>
      </c>
      <c r="G11" s="453" t="s">
        <v>98</v>
      </c>
      <c r="H11" s="453" t="s">
        <v>35</v>
      </c>
      <c r="I11" s="453" t="s">
        <v>62</v>
      </c>
      <c r="J11" s="453"/>
      <c r="K11" s="453"/>
      <c r="L11" s="453"/>
      <c r="M11" s="453"/>
      <c r="N11" s="453"/>
      <c r="O11" s="453"/>
      <c r="P11" s="453"/>
      <c r="Q11" s="453"/>
      <c r="R11" s="453"/>
      <c r="S11" s="453"/>
    </row>
    <row r="12" spans="1:19" ht="12.75">
      <c r="A12" s="289"/>
      <c r="B12" s="246"/>
      <c r="C12" s="246"/>
      <c r="D12" s="246"/>
      <c r="E12" s="246"/>
      <c r="F12" s="453"/>
      <c r="G12" s="453"/>
      <c r="H12" s="453"/>
      <c r="I12" s="453"/>
      <c r="J12" s="453"/>
      <c r="K12" s="453"/>
      <c r="L12" s="453"/>
      <c r="M12" s="453"/>
      <c r="N12" s="453"/>
      <c r="O12" s="453"/>
      <c r="P12" s="453"/>
      <c r="Q12" s="453"/>
      <c r="R12" s="453"/>
      <c r="S12" s="453"/>
    </row>
    <row r="13" spans="1:19" ht="42.75" customHeight="1">
      <c r="A13" s="289"/>
      <c r="B13" s="246"/>
      <c r="C13" s="246"/>
      <c r="D13" s="246"/>
      <c r="E13" s="246"/>
      <c r="F13" s="453"/>
      <c r="G13" s="453"/>
      <c r="H13" s="453"/>
      <c r="I13" s="158" t="s">
        <v>137</v>
      </c>
      <c r="J13" s="158" t="s">
        <v>138</v>
      </c>
      <c r="K13" s="158" t="s">
        <v>139</v>
      </c>
      <c r="L13" s="158" t="s">
        <v>140</v>
      </c>
      <c r="M13" s="158" t="s">
        <v>141</v>
      </c>
      <c r="N13" s="158" t="s">
        <v>142</v>
      </c>
      <c r="O13" s="158" t="s">
        <v>143</v>
      </c>
      <c r="P13" s="158" t="s">
        <v>144</v>
      </c>
      <c r="Q13" s="453" t="s">
        <v>73</v>
      </c>
      <c r="R13" s="453"/>
      <c r="S13" s="133" t="s">
        <v>101</v>
      </c>
    </row>
    <row r="14" spans="1:19" ht="49.5" customHeight="1">
      <c r="A14" s="466" t="s">
        <v>119</v>
      </c>
      <c r="B14" s="444" t="s">
        <v>120</v>
      </c>
      <c r="C14" s="445"/>
      <c r="D14" s="445"/>
      <c r="E14" s="446"/>
      <c r="F14" s="214" t="s">
        <v>125</v>
      </c>
      <c r="G14" s="150">
        <v>1</v>
      </c>
      <c r="H14" s="155" t="s">
        <v>136</v>
      </c>
      <c r="I14" s="150">
        <v>1</v>
      </c>
      <c r="J14" s="442">
        <v>777000000</v>
      </c>
      <c r="K14" s="150">
        <v>1</v>
      </c>
      <c r="L14" s="442">
        <f>489288106.010819+330000000</f>
        <v>819288106.010819</v>
      </c>
      <c r="M14" s="150">
        <v>1</v>
      </c>
      <c r="N14" s="442">
        <v>408402218.88114166</v>
      </c>
      <c r="O14" s="150">
        <v>1</v>
      </c>
      <c r="P14" s="442">
        <v>401990279.87458843</v>
      </c>
      <c r="Q14" s="456">
        <f>I14+K14+M14+O14</f>
        <v>4</v>
      </c>
      <c r="R14" s="457"/>
      <c r="S14" s="458">
        <f>J14+L14+N14+P14</f>
        <v>2406680604.766549</v>
      </c>
    </row>
    <row r="15" spans="1:19" ht="54" customHeight="1">
      <c r="A15" s="467"/>
      <c r="B15" s="444" t="s">
        <v>121</v>
      </c>
      <c r="C15" s="445"/>
      <c r="D15" s="445"/>
      <c r="E15" s="446"/>
      <c r="F15" s="215" t="s">
        <v>126</v>
      </c>
      <c r="G15" s="212">
        <v>5</v>
      </c>
      <c r="H15" s="155" t="s">
        <v>136</v>
      </c>
      <c r="I15" s="212">
        <v>5</v>
      </c>
      <c r="J15" s="443"/>
      <c r="K15" s="212">
        <v>10</v>
      </c>
      <c r="L15" s="443"/>
      <c r="M15" s="212">
        <v>5</v>
      </c>
      <c r="N15" s="443"/>
      <c r="O15" s="212">
        <v>5</v>
      </c>
      <c r="P15" s="443"/>
      <c r="Q15" s="454">
        <f>I15+K15+M15+O15</f>
        <v>25</v>
      </c>
      <c r="R15" s="455"/>
      <c r="S15" s="459"/>
    </row>
    <row r="16" spans="1:19" ht="48.75" customHeight="1">
      <c r="A16" s="467"/>
      <c r="B16" s="444" t="s">
        <v>122</v>
      </c>
      <c r="C16" s="445"/>
      <c r="D16" s="445"/>
      <c r="E16" s="446"/>
      <c r="F16" s="215" t="s">
        <v>127</v>
      </c>
      <c r="G16" s="153">
        <v>20</v>
      </c>
      <c r="H16" s="155" t="s">
        <v>136</v>
      </c>
      <c r="I16" s="216">
        <v>20</v>
      </c>
      <c r="J16" s="443"/>
      <c r="K16" s="216">
        <v>100</v>
      </c>
      <c r="L16" s="443"/>
      <c r="M16" s="216">
        <v>20</v>
      </c>
      <c r="N16" s="443"/>
      <c r="O16" s="216">
        <v>20</v>
      </c>
      <c r="P16" s="443"/>
      <c r="Q16" s="454">
        <f>I16+K16+M16+O16</f>
        <v>160</v>
      </c>
      <c r="R16" s="455"/>
      <c r="S16" s="459"/>
    </row>
    <row r="17" spans="1:19" ht="55.5" customHeight="1">
      <c r="A17" s="467"/>
      <c r="B17" s="444" t="s">
        <v>123</v>
      </c>
      <c r="C17" s="445"/>
      <c r="D17" s="445"/>
      <c r="E17" s="446"/>
      <c r="F17" s="209" t="s">
        <v>128</v>
      </c>
      <c r="G17" s="213">
        <v>20000</v>
      </c>
      <c r="H17" s="155" t="s">
        <v>136</v>
      </c>
      <c r="I17" s="213">
        <v>2000</v>
      </c>
      <c r="J17" s="443"/>
      <c r="K17" s="213">
        <v>10000</v>
      </c>
      <c r="L17" s="443"/>
      <c r="M17" s="213">
        <v>2000</v>
      </c>
      <c r="N17" s="443"/>
      <c r="O17" s="213">
        <v>2000</v>
      </c>
      <c r="P17" s="443"/>
      <c r="Q17" s="454">
        <f>I17+K17+M17+O17</f>
        <v>16000</v>
      </c>
      <c r="R17" s="455"/>
      <c r="S17" s="459"/>
    </row>
    <row r="18" spans="1:19" s="5" customFormat="1" ht="43.5" customHeight="1">
      <c r="A18" s="467"/>
      <c r="B18" s="444" t="s">
        <v>124</v>
      </c>
      <c r="C18" s="445"/>
      <c r="D18" s="445"/>
      <c r="E18" s="446"/>
      <c r="F18" s="209" t="s">
        <v>129</v>
      </c>
      <c r="G18" s="150">
        <v>1</v>
      </c>
      <c r="H18" s="155" t="s">
        <v>136</v>
      </c>
      <c r="I18" s="150">
        <v>1</v>
      </c>
      <c r="J18" s="443"/>
      <c r="K18" s="150">
        <v>1</v>
      </c>
      <c r="L18" s="443"/>
      <c r="M18" s="150">
        <v>1</v>
      </c>
      <c r="N18" s="443"/>
      <c r="O18" s="150">
        <v>1</v>
      </c>
      <c r="P18" s="443"/>
      <c r="Q18" s="456">
        <f>I18+K18+M18+O18</f>
        <v>4</v>
      </c>
      <c r="R18" s="457"/>
      <c r="S18" s="459"/>
    </row>
    <row r="19" spans="1:19" s="5" customFormat="1" ht="57" customHeight="1">
      <c r="A19" s="308"/>
      <c r="B19" s="464" t="s">
        <v>277</v>
      </c>
      <c r="C19" s="367"/>
      <c r="D19" s="367"/>
      <c r="E19" s="465"/>
      <c r="F19" s="209" t="s">
        <v>284</v>
      </c>
      <c r="G19" s="150">
        <v>4</v>
      </c>
      <c r="H19" s="155" t="s">
        <v>136</v>
      </c>
      <c r="I19" s="150"/>
      <c r="J19" s="207"/>
      <c r="K19" s="150">
        <v>4</v>
      </c>
      <c r="L19" s="207"/>
      <c r="M19" s="150"/>
      <c r="N19" s="207"/>
      <c r="O19" s="150"/>
      <c r="P19" s="207"/>
      <c r="Q19" s="456">
        <v>4</v>
      </c>
      <c r="R19" s="457"/>
      <c r="S19" s="460"/>
    </row>
    <row r="20" spans="1:19" s="15" customFormat="1" ht="23.25" customHeight="1">
      <c r="A20" s="463" t="s">
        <v>72</v>
      </c>
      <c r="B20" s="463"/>
      <c r="C20" s="463"/>
      <c r="D20" s="463"/>
      <c r="E20" s="463"/>
      <c r="F20" s="463"/>
      <c r="G20" s="463"/>
      <c r="H20" s="463"/>
      <c r="I20" s="130"/>
      <c r="J20" s="156">
        <f>SUM(J14)</f>
        <v>777000000</v>
      </c>
      <c r="K20" s="130"/>
      <c r="L20" s="156">
        <f>SUM(L14)</f>
        <v>819288106.010819</v>
      </c>
      <c r="M20" s="130"/>
      <c r="N20" s="156">
        <f>SUM(N14)</f>
        <v>408402218.88114166</v>
      </c>
      <c r="O20" s="130"/>
      <c r="P20" s="156">
        <f>SUM(P14)</f>
        <v>401990279.87458843</v>
      </c>
      <c r="Q20" s="461"/>
      <c r="R20" s="462"/>
      <c r="S20" s="157">
        <f>J20+L20+N20+P20</f>
        <v>2406680604.766549</v>
      </c>
    </row>
    <row r="21" spans="2:3" ht="12.75">
      <c r="B21" s="4"/>
      <c r="C21" s="4"/>
    </row>
    <row r="26" spans="8:19" ht="12.75">
      <c r="H26" s="16"/>
      <c r="I26" s="16"/>
      <c r="J26" s="16"/>
      <c r="K26" s="16"/>
      <c r="L26" s="16"/>
      <c r="M26" s="16"/>
      <c r="N26" s="16"/>
      <c r="O26" s="16"/>
      <c r="P26" s="16"/>
      <c r="Q26" s="16"/>
      <c r="R26" s="16"/>
      <c r="S26" s="16"/>
    </row>
    <row r="27" spans="8:19" ht="12.75">
      <c r="H27" s="16"/>
      <c r="I27" s="16"/>
      <c r="J27" s="16"/>
      <c r="K27" s="16"/>
      <c r="L27" s="16"/>
      <c r="M27" s="16"/>
      <c r="N27" s="16"/>
      <c r="O27" s="16"/>
      <c r="P27" s="16"/>
      <c r="Q27" s="16"/>
      <c r="R27" s="16"/>
      <c r="S27" s="16"/>
    </row>
    <row r="28" spans="8:19" ht="12.75">
      <c r="H28" s="17"/>
      <c r="I28" s="17"/>
      <c r="J28" s="17"/>
      <c r="K28" s="17"/>
      <c r="L28" s="17"/>
      <c r="M28" s="17"/>
      <c r="N28" s="17"/>
      <c r="O28" s="16"/>
      <c r="P28" s="16"/>
      <c r="Q28" s="16"/>
      <c r="R28" s="16"/>
      <c r="S28" s="16"/>
    </row>
    <row r="29" spans="8:19" ht="12.75">
      <c r="H29" s="17"/>
      <c r="I29" s="17"/>
      <c r="J29" s="17"/>
      <c r="K29" s="17"/>
      <c r="L29" s="17"/>
      <c r="M29" s="17"/>
      <c r="N29" s="17"/>
      <c r="O29" s="16"/>
      <c r="P29" s="16"/>
      <c r="Q29" s="16"/>
      <c r="R29" s="16"/>
      <c r="S29" s="16"/>
    </row>
    <row r="30" spans="8:19" ht="12.75">
      <c r="H30" s="17"/>
      <c r="I30" s="17"/>
      <c r="J30" s="17"/>
      <c r="K30" s="17"/>
      <c r="L30" s="17"/>
      <c r="M30" s="17"/>
      <c r="N30" s="17"/>
      <c r="O30" s="16"/>
      <c r="P30" s="16"/>
      <c r="Q30" s="16"/>
      <c r="R30" s="16"/>
      <c r="S30" s="16"/>
    </row>
    <row r="31" spans="8:19" ht="12.75">
      <c r="H31" s="17"/>
      <c r="I31" s="17"/>
      <c r="J31" s="17"/>
      <c r="K31" s="17"/>
      <c r="L31" s="17"/>
      <c r="M31" s="17"/>
      <c r="N31" s="17"/>
      <c r="O31" s="16"/>
      <c r="P31" s="16"/>
      <c r="Q31" s="16"/>
      <c r="R31" s="16"/>
      <c r="S31" s="16"/>
    </row>
    <row r="32" spans="8:19" ht="12.75">
      <c r="H32" s="16"/>
      <c r="I32" s="16"/>
      <c r="J32" s="16"/>
      <c r="K32" s="16"/>
      <c r="L32" s="16"/>
      <c r="M32" s="16"/>
      <c r="N32" s="16"/>
      <c r="O32" s="16"/>
      <c r="P32" s="16"/>
      <c r="Q32" s="16"/>
      <c r="R32" s="16"/>
      <c r="S32" s="16"/>
    </row>
    <row r="33" spans="8:19" ht="12.75">
      <c r="H33" s="16"/>
      <c r="I33" s="16"/>
      <c r="J33" s="16"/>
      <c r="K33" s="16"/>
      <c r="L33" s="16"/>
      <c r="M33" s="16"/>
      <c r="N33" s="16"/>
      <c r="O33" s="16"/>
      <c r="P33" s="16"/>
      <c r="Q33" s="16"/>
      <c r="R33" s="16"/>
      <c r="S33" s="16"/>
    </row>
    <row r="34" spans="8:19" ht="12.75">
      <c r="H34" s="16"/>
      <c r="I34" s="16"/>
      <c r="J34" s="16"/>
      <c r="K34" s="16"/>
      <c r="L34" s="16"/>
      <c r="M34" s="16"/>
      <c r="N34" s="16"/>
      <c r="O34" s="16"/>
      <c r="P34" s="16"/>
      <c r="Q34" s="16"/>
      <c r="R34" s="16"/>
      <c r="S34" s="16"/>
    </row>
    <row r="35" spans="8:19" ht="12.75">
      <c r="H35" s="16"/>
      <c r="I35" s="16"/>
      <c r="J35" s="16"/>
      <c r="K35" s="16"/>
      <c r="L35" s="16"/>
      <c r="M35" s="16"/>
      <c r="N35" s="16"/>
      <c r="O35" s="16"/>
      <c r="P35" s="16"/>
      <c r="Q35" s="16"/>
      <c r="R35" s="16"/>
      <c r="S35" s="16"/>
    </row>
    <row r="36" spans="8:19" ht="12.75">
      <c r="H36" s="16"/>
      <c r="I36" s="16"/>
      <c r="J36" s="16"/>
      <c r="K36" s="16"/>
      <c r="L36" s="16"/>
      <c r="M36" s="16"/>
      <c r="N36" s="16"/>
      <c r="O36" s="16"/>
      <c r="P36" s="16"/>
      <c r="Q36" s="16"/>
      <c r="R36" s="16"/>
      <c r="S36" s="16"/>
    </row>
    <row r="37" spans="8:19" ht="12.75">
      <c r="H37" s="16"/>
      <c r="I37" s="16"/>
      <c r="J37" s="16"/>
      <c r="K37" s="16"/>
      <c r="L37" s="16"/>
      <c r="M37" s="16"/>
      <c r="N37" s="16"/>
      <c r="O37" s="16"/>
      <c r="P37" s="16"/>
      <c r="Q37" s="16"/>
      <c r="R37" s="16"/>
      <c r="S37" s="16"/>
    </row>
    <row r="38" spans="8:19" ht="12.75">
      <c r="H38" s="16"/>
      <c r="I38" s="16"/>
      <c r="J38" s="16"/>
      <c r="K38" s="16"/>
      <c r="L38" s="16"/>
      <c r="M38" s="16"/>
      <c r="N38" s="16"/>
      <c r="O38" s="16"/>
      <c r="P38" s="16"/>
      <c r="Q38" s="16"/>
      <c r="R38" s="16"/>
      <c r="S38" s="16"/>
    </row>
    <row r="39" spans="8:19" ht="12.75">
      <c r="H39" s="16"/>
      <c r="I39" s="16"/>
      <c r="J39" s="16"/>
      <c r="K39" s="16"/>
      <c r="L39" s="16"/>
      <c r="M39" s="16"/>
      <c r="N39" s="16"/>
      <c r="O39" s="16"/>
      <c r="P39" s="16"/>
      <c r="Q39" s="16"/>
      <c r="R39" s="16"/>
      <c r="S39" s="16"/>
    </row>
    <row r="40" spans="8:19" ht="12.75">
      <c r="H40" s="16"/>
      <c r="I40" s="16"/>
      <c r="J40" s="16"/>
      <c r="K40" s="16"/>
      <c r="L40" s="16"/>
      <c r="M40" s="16"/>
      <c r="N40" s="16"/>
      <c r="O40" s="16"/>
      <c r="P40" s="16"/>
      <c r="Q40" s="16"/>
      <c r="R40" s="16"/>
      <c r="S40" s="16"/>
    </row>
  </sheetData>
  <sheetProtection/>
  <mergeCells count="44">
    <mergeCell ref="A11:A13"/>
    <mergeCell ref="G11:G13"/>
    <mergeCell ref="H11:H13"/>
    <mergeCell ref="B11:E13"/>
    <mergeCell ref="A20:H20"/>
    <mergeCell ref="B19:E19"/>
    <mergeCell ref="A14:A19"/>
    <mergeCell ref="Q20:R20"/>
    <mergeCell ref="Q14:R14"/>
    <mergeCell ref="B15:E15"/>
    <mergeCell ref="Q13:R13"/>
    <mergeCell ref="Q15:R15"/>
    <mergeCell ref="B16:E16"/>
    <mergeCell ref="Q16:R16"/>
    <mergeCell ref="Q19:R19"/>
    <mergeCell ref="E9:S9"/>
    <mergeCell ref="E10:S10"/>
    <mergeCell ref="L14:L18"/>
    <mergeCell ref="F11:F13"/>
    <mergeCell ref="P14:P18"/>
    <mergeCell ref="Q17:R17"/>
    <mergeCell ref="Q18:R18"/>
    <mergeCell ref="I11:S12"/>
    <mergeCell ref="S14:S19"/>
    <mergeCell ref="A5:S5"/>
    <mergeCell ref="A6:S6"/>
    <mergeCell ref="Q1:S1"/>
    <mergeCell ref="E7:S7"/>
    <mergeCell ref="E8:S8"/>
    <mergeCell ref="R3:S3"/>
    <mergeCell ref="R4:S4"/>
    <mergeCell ref="Q2:S2"/>
    <mergeCell ref="A7:D7"/>
    <mergeCell ref="A1:C4"/>
    <mergeCell ref="A9:D9"/>
    <mergeCell ref="A10:D10"/>
    <mergeCell ref="D1:P2"/>
    <mergeCell ref="N14:N18"/>
    <mergeCell ref="B14:E14"/>
    <mergeCell ref="B17:E17"/>
    <mergeCell ref="J14:J18"/>
    <mergeCell ref="D3:P4"/>
    <mergeCell ref="A8:D8"/>
    <mergeCell ref="B18:E18"/>
  </mergeCells>
  <printOptions horizontalCentered="1" verticalCentered="1"/>
  <pageMargins left="0.31496062992125984" right="0.52" top="0.984251968503937" bottom="0.984251968503937" header="0" footer="0"/>
  <pageSetup horizontalDpi="600" verticalDpi="600" orientation="landscape" paperSize="122"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user</cp:lastModifiedBy>
  <cp:lastPrinted>2016-05-03T19:32:30Z</cp:lastPrinted>
  <dcterms:created xsi:type="dcterms:W3CDTF">2009-04-02T20:41:07Z</dcterms:created>
  <dcterms:modified xsi:type="dcterms:W3CDTF">2021-07-07T20:11:05Z</dcterms:modified>
  <cp:category/>
  <cp:version/>
  <cp:contentType/>
  <cp:contentStatus/>
</cp:coreProperties>
</file>