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OA-1" sheetId="1" r:id="rId1"/>
  </sheets>
  <definedNames/>
  <calcPr fullCalcOnLoad="1"/>
</workbook>
</file>

<file path=xl/sharedStrings.xml><?xml version="1.0" encoding="utf-8"?>
<sst xmlns="http://schemas.openxmlformats.org/spreadsheetml/2006/main" count="129" uniqueCount="114">
  <si>
    <t>PROYECTO:</t>
  </si>
  <si>
    <t>MARZO</t>
  </si>
  <si>
    <t>DICIEMBRE</t>
  </si>
  <si>
    <t>TOTAL</t>
  </si>
  <si>
    <t>PRESUPUESTO</t>
  </si>
  <si>
    <t>VALOR ($)</t>
  </si>
  <si>
    <t>Presupuesto asignado inicialmente</t>
  </si>
  <si>
    <t xml:space="preserve">LINEA ESTRATEGICA DEL PGAR: </t>
  </si>
  <si>
    <t>Adición o ajuste (1):</t>
  </si>
  <si>
    <t>(+ o -)</t>
  </si>
  <si>
    <t>Adición o ajuste (2):</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</si>
  <si>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</si>
  <si>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</si>
  <si>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</si>
  <si>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</si>
  <si>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</si>
  <si>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</si>
  <si>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</si>
  <si>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</si>
  <si>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</si>
  <si>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</si>
  <si>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</si>
  <si>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</si>
  <si>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</si>
  <si>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</si>
  <si>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</si>
  <si>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</si>
  <si>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</si>
  <si>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</si>
  <si>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</si>
  <si>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</si>
  <si>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</si>
  <si>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</si>
  <si>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</si>
  <si>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</si>
  <si>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</si>
  <si>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</si>
  <si>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ACTIVIDADES  POA</t>
  </si>
  <si>
    <t>EVALUACIÓN MISIONAL</t>
  </si>
  <si>
    <t xml:space="preserve">TRIMESTRE EVALUADO </t>
  </si>
  <si>
    <t>APROBO</t>
  </si>
  <si>
    <t>VALOR PAGADO ($)
ACTIVIDAD</t>
  </si>
  <si>
    <t>% DE EJECUCIÓN
SOBRE PAGOS</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</si>
  <si>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</si>
  <si>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</si>
  <si>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 xml:space="preserve">ACTIVIDADES ACCIONES OPERATIVAS  PROYECTO PA </t>
  </si>
  <si>
    <t>Versión 1</t>
  </si>
  <si>
    <t>FORTALECIMIENTO DEL SINA PARA LA GESTIÓN AMBIENTAL</t>
  </si>
  <si>
    <t>FORTALECIMIENTO INTERNO</t>
  </si>
  <si>
    <t>LUIS HAIR DUEÑAS GOMEZ</t>
  </si>
  <si>
    <t xml:space="preserve"> Fortalecimiento Institucional.</t>
  </si>
  <si>
    <t>Depurar la cartera de la entidad, con énfasis a la cartera de difícil recaudo</t>
  </si>
  <si>
    <t>1 estudios y diseños realizados</t>
  </si>
  <si>
    <t>1 manual de cartera actualizado</t>
  </si>
  <si>
    <t>1 cartera de dificil cobro depurada</t>
  </si>
  <si>
    <t>2 sesiones de OCAD realizadas</t>
  </si>
  <si>
    <t>(No. De carteras de dificil cobro depuradas/No. de carteras de dificil cobro programadosr)*100</t>
  </si>
  <si>
    <t>Adelantar acciones para el fortalecimiento de la infraestructura física institucional</t>
  </si>
  <si>
    <t>Fortalecer la Unidad de cobro persuasivo y coactivo, recaudo (catrera, control de transferencias municipales)</t>
  </si>
  <si>
    <t>Gestionar recursos de cooperacion internacional</t>
  </si>
  <si>
    <t>Subdirectora Administrativa y Financiera</t>
  </si>
  <si>
    <t>Gestionar recursos de responsabilidad social empresarial</t>
  </si>
  <si>
    <t>JUNIO</t>
  </si>
  <si>
    <t>X</t>
  </si>
  <si>
    <t>AÑO:2021</t>
  </si>
  <si>
    <t>SEPTIEMBRE</t>
  </si>
  <si>
    <t>AVANCE METAS PA 2021</t>
  </si>
  <si>
    <t>AVANCE METAS POA 2021</t>
  </si>
  <si>
    <t>METAS AÑO 2021 POA</t>
  </si>
  <si>
    <t>METAS AÑO 2021 P.A.</t>
  </si>
  <si>
    <t>Mantenimiento de la infraestructura existente de las sede administrativa de la Corporación</t>
  </si>
  <si>
    <t>Mantenimiento de la infraestructura existente de las otras sedes de la Corporación</t>
  </si>
  <si>
    <t>Realizar seguimiento en los 87 municipios de la jurisdicción, seguimiento a las transferencias por concepto de Sobretasa y/o Porcentaje Ambiental</t>
  </si>
  <si>
    <t>Promover la actualización de Avalúo catastral de los municipios</t>
  </si>
  <si>
    <t>Cofinanciar la actualización de avaluo catastral en dos municipios priorizados de la jurisdicción de Corpoboyacá</t>
  </si>
  <si>
    <t>Cumplir las actividades de la Secretaria Tecnica del OCAD-Corpoboyacá</t>
  </si>
  <si>
    <t>Apoyar la Formulación  y/o revisión de proyectos articulados con el plan de acción vigente con recursos SGR  o recursos propios</t>
  </si>
  <si>
    <t>Cargue de información y seguimiento de las plataformas dispuestas por el SGR, SMSCE, MINHACIENDA, SUIFP-SGR, DNPde seguimiento a proyectos en GESPROY</t>
  </si>
  <si>
    <t>Atender requerimientos de entes de Control, visitas y/o mesas técnicas programadas por DNP, MADS, MINHACIENDA/SMSCE</t>
  </si>
  <si>
    <t>Participar en las mesas de trabajo convocadas por entes externos para la presentación y asesoramiento de convocatorias</t>
  </si>
  <si>
    <t>Socialización de las convocatorias a la entidad, según la tematica relacionada</t>
  </si>
  <si>
    <t>Apoyar a la postulación de proyectos en las diferentes convocotarias (parte metodologica)</t>
  </si>
  <si>
    <t>Formular propuesta de responsabilidad empresarial atendiendo las directrices de la dirección</t>
  </si>
  <si>
    <t>Presentar solicitud de apoyo a las empresas definidas y realizar seguimiento de las solicitudes</t>
  </si>
  <si>
    <t>(No de acciones adelantadas/No de acciones programadas)*100</t>
  </si>
  <si>
    <t>(No. De municpios con seguimiento/No. de municipios programadosr)*100</t>
  </si>
  <si>
    <t>(No de municpios apoyados/No de municipios programados)*100</t>
  </si>
  <si>
    <t>(%. De proyectos  programaoas revisar y/o formular/No. De proyectos revisados y/o formulados)*100</t>
  </si>
  <si>
    <t>(% De seguimiento en las plataformas/%. De seguimiento programado)*100</t>
  </si>
  <si>
    <t>(% De requerimientos atendidos/%. Requerimientos allegados)*100</t>
  </si>
  <si>
    <t>(% De partiicpacion en mesas de trabajo/%. invitaciones allegadas)*100</t>
  </si>
  <si>
    <t>(% De socializaciones realizadas/%.de socializaciones programadas)*100</t>
  </si>
  <si>
    <t>(% De postulaciones apoyadas/%.de postulaciones solicitadas de apoyo)*100</t>
  </si>
  <si>
    <t>(% De propuestas de RSE formuladas%.de propuestas de RSE Solicitadas)*100</t>
  </si>
  <si>
    <t>(% De propuestas de RSE presentadas%.de propuestas de RSE formuladas)*100</t>
  </si>
  <si>
    <t>Responsble Proceso Evaluación Misional</t>
  </si>
  <si>
    <t>LUZ DEYANIRA GONZALEZ CASTILLO</t>
  </si>
  <si>
    <t>\\Subadministra\compartida\FORTALECIMIENTO INSTITUCIONAL</t>
  </si>
  <si>
    <t>De acuerdo con la meta se contrataron para el presente periodo 4 de los 5 auditores programados. No se registran pagos ya que los contratos iniciaron a partir del 23/03/2021.</t>
  </si>
  <si>
    <t>Esta pendiente adelantar la contratación de las reparaciones locativas programadas para la vigencia actual en la Sede Central</t>
  </si>
  <si>
    <t>Esta pendiente adelantar la contratación de las reparaciones locativas programadas para la vigencia actual en la Sede Santa Inés</t>
  </si>
  <si>
    <t>Esta pendiente de realizar la convocatoria para la selección de los municipios beneficiarios de los recursos de financiación en la actualización catastral municipal.</t>
  </si>
  <si>
    <t>https://sisconpes.dnp.gov.co/SisCONPESWeb/Home/Inicio
https://form.jotform.com/OCyT/actualizacion-datos-SNCTeI
https://www.dnp.gov.co/Paginas/MAPAregalias-las-regal%C3%ADas-a-la-vista-de-todos.aspx
https://drsso.dnp.gov.co/ssodr/oam/sgr/autenticacion.jsp?contextType=external&amp;username=string&amp;contextValue=%2Foam&amp;password=secure_string&amp;challenge_url=https%3A%2F%2Fdrsso.dnp.gov.co%2Fssodr%2Foam%2Fsgr%2Fautenticacion.jsp&amp;request_id=6629741112619025866&amp;authn_try_count=0&amp;locale=es_ES&amp;resource_url=https%253A%252F%252Fdrapps.dnp.gov.co%252Fjsgr%252Ffaces%252Fpaginas%252Fverificarusuario%253F_afrRedirect%253D33529772382491775</t>
  </si>
  <si>
    <t xml:space="preserve">Aplicativo SGI-Almera  
Ruta: \\siat1 \14034SIAT\Año_2021. \Celia Velásquez\pago marzo/1. Soporte SGI-ALMERA, </t>
  </si>
  <si>
    <t>No se han recibido solicitudes de apoyo para postulación de proyectos a las convocatorias presentadas durante los meses de enero a marzo de 2021</t>
  </si>
  <si>
    <t>Se han solicializado en la entidad las propuestas abiertas para el primer trimestre del año 2021</t>
  </si>
  <si>
    <t>webinar</t>
  </si>
  <si>
    <t>Participación en mesas programadas por ANDI en el mes de febrero donde se establece cronograma para año 2021, 
participación en webinar análisis de la crisis climática y acciones para su superación en el Departamento de Boyacá</t>
  </si>
  <si>
    <t xml:space="preserve">Se encuentra en revision estrategia propuesta presentada a Subdirector </t>
  </si>
  <si>
    <t xml:space="preserve">Se iniciaran una vez se reciban las directrices de la direccion </t>
  </si>
  <si>
    <t>Estructura y seguimiento a modificaciones de formatos POA 2021 en RED/serverad/Planes Operativos2021
Apoyo en consolidación de informe presupuestal año 2020 en plataforma SGI-ALMERA
Acompañamiento en revisión informe SIRECCI, para contraloría
Acompañamiento en revisión de reglamento Mesa de coordinación MADS
Acompañamiento en revisión de riesgos del proceso evaluación misional-banco de proyectos
Acompañamiento en revisión de proyecto el AJUSTE AL PROYECTO CONSTRUCCIÓN INTERCEPTOR DEL ALCANTARILLADO DEL MUNICIPIO DE SUTAMARCHÁN BOYACÁ,
Apoyo en seguimiento PGAR, reuniones proceso, revisión de 10 indicadores, cargue avances en plataforma SGI-ALMERA
Acompañamiento en revisión de documento Lineamientos, viabilidad, aprobación y ejecución, para MADS 
Esta actividad se solicita eliminación del Plan de Acción,  ya que por medio de  la Ley 2056 de 2020, las Secretarias Tecnicas de los OCAD de las corporaciones autonomas Regionales, dejan de funcionar a partir del 1 de enero de 2021.
Se encuentrra en tramite para aprobacion del Consejo Directivo</t>
  </si>
  <si>
    <t>Seguimiento a plataforma SISCONPES
Seguimiento y reporte SIRECCI-REGALIAS
Seguimiento a plataforma SNCTeI
Seguimiento a plataforma GESPROY
Esta actividad se solicita eliminación del Plan de Acción,  ya que por medio de  la Ley 2056 de 2020, las Secretarias Tecnicas de los OCAD de las corporaciones autonomas Regionales, dejan de funcionar a partir del 1 de enero de 2021.
Se encuentrra en tramite para aprobacion del Consejo Directivo</t>
  </si>
  <si>
    <t>Apoyo en seguimiento tesorería
Apoyo en estructuración hoja de ruta para crear los ejercicios de planeación según articulo 30 de Ley 2056 de 2020
Seguimiento a cronograma para crear capitulo independiente SGR en plan de acción 2020-2023
Proyección de memorandos para ASOCARS, DNP, MADS, internos (comunicaciones, subdirección administrativa, soporte tecnológico, planificación ambiental)
Participación en mesas de trabajo ASOCARS-Reunión interna asignaciones directas; capacitaciones-Proyectos tipo- en sintonía con presupuesto- formulación de proyectos teoría y proyectos vs MGA
Esta actividad se solicita eliminación del Plan de Acción,  ya que por medio de  la Ley 2056 de 2020, las Secretarias Tecnicas de los OCAD de las corporaciones autonomas Regionales, dejan de funcionar a partir del 1 de enero de 2021.
Se encuentrra en tramite para aprobacion del Consejo Directivo</t>
  </si>
  <si>
    <t xml:space="preserve">Esta pendiente de ser contratado el personal previsto para realizar esta acción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</si>
</sst>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 &quot;de&quot;\ mmmm\ &quot;de&quot;\ yyyy"/>
    <numFmt numFmtId="184" formatCode="[$-240A]h:mm:ss\ AM/PM"/>
    <numFmt numFmtId="185" formatCode="0.000"/>
    <numFmt numFmtId="186" formatCode="0.0"/>
    <numFmt numFmtId="187" formatCode="_(&quot;$&quot;\ * #,##0_);_(&quot;$&quot;\ * \(#,##0\);_(&quot;$&quot;\ * &quot;-&quot;??_);_(@_)"/>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_(&quot;$&quot;\ * #,##0.000_);_(&quot;$&quot;\ * \(#,##0.000\);_(&quot;$&quot;\ * &quot;-&quot;??_);_(@_)"/>
    <numFmt numFmtId="196" formatCode="_(&quot;$&quot;\ * #,##0.0_);_(&quot;$&quot;\ * \(#,##0.0\);_(&quot;$&quot;\ * &quot;-&quot;??_);_(@_)"/>
  </numFmts>
  <fonts count="3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11"/>
      <name val="Arial"/>
      <family val="2"/>
    </font>
    <font>
      <b/>
      <sz val="11"/>
      <name val="Arial"/>
      <family val="2"/>
    </font>
    <font>
      <u val="single"/>
      <sz val="10"/>
      <color indexed="12"/>
      <name val="Arial"/>
      <family val="2"/>
    </font>
    <font>
      <u val="single"/>
      <sz val="10"/>
      <color indexed="20"/>
      <name val="Arial"/>
      <family val="2"/>
    </font>
    <font>
      <sz val="12"/>
      <color indexed="8"/>
      <name val="Calibri"/>
      <family val="2"/>
    </font>
    <font>
      <b/>
      <sz val="10"/>
      <color indexed="8"/>
      <name val="Arial"/>
      <family val="2"/>
    </font>
    <font>
      <u val="single"/>
      <sz val="10"/>
      <color theme="10"/>
      <name val="Arial"/>
      <family val="2"/>
    </font>
    <font>
      <u val="single"/>
      <sz val="10"/>
      <color theme="11"/>
      <name val="Arial"/>
      <family val="2"/>
    </font>
    <font>
      <sz val="12"/>
      <color theme="1"/>
      <name val="Calibri"/>
      <family val="2"/>
    </font>
    <font>
      <b/>
      <sz val="10"/>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style="thin"/>
      <bottom style="thin"/>
    </border>
    <border>
      <left style="medium"/>
      <right style="medium"/>
      <top style="medium"/>
      <bottom style="medium"/>
    </border>
    <border>
      <left style="thin"/>
      <right style="medium"/>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color indexed="63"/>
      </top>
      <bottom style="medium"/>
    </border>
    <border>
      <left/>
      <right style="thin"/>
      <top/>
      <bottom style="medium"/>
    </border>
    <border>
      <left style="thin"/>
      <right style="thin"/>
      <top>
        <color indexed="63"/>
      </top>
      <bottom style="medium"/>
    </border>
    <border>
      <left style="thin"/>
      <right style="medium"/>
      <top/>
      <bottom style="medium"/>
    </border>
    <border>
      <left style="thin"/>
      <right style="medium"/>
      <top style="thin"/>
      <bottom>
        <color indexed="63"/>
      </bottom>
    </border>
    <border>
      <left style="thin"/>
      <right/>
      <top style="thin"/>
      <bottom style="thin"/>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1">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2" xfId="51" applyNumberFormat="1"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14" fontId="25"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3" xfId="0" applyNumberFormat="1"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9" fontId="0" fillId="0" borderId="10" xfId="58" applyFont="1" applyBorder="1" applyAlignment="1" applyProtection="1">
      <alignment horizontal="center" vertical="center" wrapText="1"/>
      <protection locked="0"/>
    </xf>
    <xf numFmtId="2" fontId="0" fillId="0" borderId="10" xfId="58" applyNumberFormat="1" applyFont="1" applyBorder="1" applyAlignment="1" applyProtection="1">
      <alignment horizontal="center" vertical="center" wrapText="1"/>
      <protection locked="0"/>
    </xf>
    <xf numFmtId="0" fontId="25" fillId="0" borderId="10" xfId="0" applyFont="1" applyBorder="1" applyAlignment="1">
      <alignment horizontal="justify" vertical="center" wrapText="1"/>
    </xf>
    <xf numFmtId="181" fontId="0" fillId="0" borderId="0" xfId="0" applyNumberFormat="1" applyAlignment="1" applyProtection="1">
      <alignment vertical="center"/>
      <protection locked="0"/>
    </xf>
    <xf numFmtId="170" fontId="0" fillId="0" borderId="10" xfId="53" applyFont="1" applyFill="1" applyBorder="1" applyAlignment="1">
      <alignment horizontal="center" vertical="center" wrapText="1"/>
    </xf>
    <xf numFmtId="9" fontId="0" fillId="0" borderId="10" xfId="51" applyNumberFormat="1" applyFont="1" applyBorder="1" applyAlignment="1" applyProtection="1">
      <alignment horizontal="center" vertical="center" wrapText="1"/>
      <protection/>
    </xf>
    <xf numFmtId="170" fontId="0" fillId="0" borderId="10" xfId="0" applyNumberFormat="1" applyFont="1" applyBorder="1" applyAlignment="1">
      <alignment horizontal="center" vertical="center" wrapText="1"/>
    </xf>
    <xf numFmtId="2" fontId="0" fillId="25" borderId="10" xfId="58" applyNumberFormat="1" applyFont="1" applyFill="1" applyBorder="1" applyAlignment="1" applyProtection="1">
      <alignment horizontal="center" vertical="center" wrapText="1"/>
      <protection locked="0"/>
    </xf>
    <xf numFmtId="10" fontId="0" fillId="0" borderId="12" xfId="51" applyNumberFormat="1" applyFont="1" applyFill="1" applyBorder="1" applyAlignment="1" applyProtection="1">
      <alignment horizontal="center" vertical="center"/>
      <protection/>
    </xf>
    <xf numFmtId="9" fontId="0" fillId="0" borderId="10" xfId="58" applyFont="1" applyFill="1" applyBorder="1" applyAlignment="1" applyProtection="1">
      <alignment horizontal="center" vertical="center" wrapText="1"/>
      <protection locked="0"/>
    </xf>
    <xf numFmtId="170" fontId="0" fillId="0" borderId="10" xfId="0" applyNumberFormat="1" applyFont="1" applyFill="1" applyBorder="1" applyAlignment="1">
      <alignment horizontal="center" vertical="center" wrapText="1"/>
    </xf>
    <xf numFmtId="9" fontId="0" fillId="0" borderId="10" xfId="51" applyNumberFormat="1" applyFont="1" applyFill="1" applyBorder="1" applyAlignment="1" applyProtection="1">
      <alignment horizontal="center" vertical="center" wrapText="1"/>
      <protection/>
    </xf>
    <xf numFmtId="0" fontId="25" fillId="0" borderId="10" xfId="0" applyFont="1" applyFill="1" applyBorder="1" applyAlignment="1">
      <alignment horizontal="justify" vertical="center" wrapText="1"/>
    </xf>
    <xf numFmtId="0" fontId="0" fillId="25" borderId="10" xfId="0" applyFill="1" applyBorder="1" applyAlignment="1" applyProtection="1">
      <alignment vertical="center" wrapText="1"/>
      <protection locked="0"/>
    </xf>
    <xf numFmtId="0" fontId="19" fillId="25" borderId="15" xfId="0" applyFont="1" applyFill="1" applyBorder="1" applyAlignment="1" applyProtection="1">
      <alignment horizontal="center" vertical="center"/>
      <protection/>
    </xf>
    <xf numFmtId="0" fontId="19" fillId="25" borderId="16" xfId="0" applyFont="1" applyFill="1" applyBorder="1" applyAlignment="1" applyProtection="1">
      <alignment horizontal="center" vertical="center"/>
      <protection/>
    </xf>
    <xf numFmtId="0" fontId="19" fillId="25" borderId="10" xfId="0" applyFont="1" applyFill="1" applyBorder="1" applyAlignment="1" applyProtection="1">
      <alignment horizontal="center" vertical="center" wrapText="1"/>
      <protection/>
    </xf>
    <xf numFmtId="0" fontId="0" fillId="25" borderId="10" xfId="0" applyFont="1" applyFill="1" applyBorder="1" applyAlignment="1" applyProtection="1">
      <alignment horizontal="center" vertical="center"/>
      <protection locked="0"/>
    </xf>
    <xf numFmtId="0" fontId="19" fillId="0" borderId="17" xfId="0" applyFont="1" applyFill="1" applyBorder="1" applyAlignment="1" applyProtection="1">
      <alignment horizontal="left" vertical="center"/>
      <protection/>
    </xf>
    <xf numFmtId="0" fontId="19" fillId="25" borderId="18" xfId="0" applyFont="1" applyFill="1" applyBorder="1" applyAlignment="1" applyProtection="1">
      <alignment horizontal="center" vertical="center"/>
      <protection/>
    </xf>
    <xf numFmtId="0" fontId="19" fillId="25" borderId="19"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9" fontId="25" fillId="0" borderId="10" xfId="58" applyFont="1" applyBorder="1" applyAlignment="1">
      <alignment horizontal="center" vertical="center" wrapText="1"/>
    </xf>
    <xf numFmtId="1" fontId="25" fillId="0" borderId="10" xfId="58" applyNumberFormat="1" applyFont="1" applyBorder="1" applyAlignment="1">
      <alignment horizontal="center" vertical="center" wrapText="1"/>
    </xf>
    <xf numFmtId="181" fontId="19" fillId="25" borderId="20" xfId="52" applyNumberFormat="1" applyFont="1" applyFill="1" applyBorder="1" applyAlignment="1" applyProtection="1">
      <alignment horizontal="left" vertical="center" wrapText="1"/>
      <protection/>
    </xf>
    <xf numFmtId="9" fontId="19" fillId="25" borderId="21" xfId="52" applyNumberFormat="1" applyFont="1" applyFill="1" applyBorder="1" applyAlignment="1" applyProtection="1">
      <alignment horizontal="center" vertical="center" wrapText="1"/>
      <protection/>
    </xf>
    <xf numFmtId="9" fontId="0" fillId="0" borderId="10" xfId="58" applyFont="1" applyBorder="1" applyAlignment="1" applyProtection="1">
      <alignment horizontal="center" vertical="center"/>
      <protection locked="0"/>
    </xf>
    <xf numFmtId="181" fontId="0" fillId="25" borderId="10" xfId="52" applyNumberFormat="1" applyFont="1" applyFill="1" applyBorder="1" applyAlignment="1">
      <alignment horizontal="center" vertical="center" wrapText="1"/>
    </xf>
    <xf numFmtId="49" fontId="0" fillId="25" borderId="10" xfId="51" applyNumberFormat="1" applyFont="1" applyFill="1" applyBorder="1" applyAlignment="1" applyProtection="1">
      <alignment horizontal="center" vertical="top" wrapText="1"/>
      <protection locked="0"/>
    </xf>
    <xf numFmtId="0" fontId="0" fillId="25" borderId="10" xfId="51" applyNumberFormat="1" applyFont="1" applyFill="1" applyBorder="1" applyAlignment="1" applyProtection="1">
      <alignment horizontal="center" vertical="top" wrapText="1"/>
      <protection locked="0"/>
    </xf>
    <xf numFmtId="9" fontId="0" fillId="25" borderId="10" xfId="58" applyFont="1" applyFill="1" applyBorder="1" applyAlignment="1" applyProtection="1">
      <alignment horizontal="center" vertical="center" wrapText="1"/>
      <protection locked="0"/>
    </xf>
    <xf numFmtId="1" fontId="0" fillId="0" borderId="10" xfId="58" applyNumberFormat="1" applyFont="1" applyFill="1" applyBorder="1" applyAlignment="1" applyProtection="1">
      <alignment horizontal="center" vertical="center" wrapText="1"/>
      <protection locked="0"/>
    </xf>
    <xf numFmtId="9" fontId="0" fillId="0" borderId="10" xfId="58" applyNumberFormat="1" applyFont="1" applyBorder="1" applyAlignment="1" applyProtection="1">
      <alignment horizontal="center" vertical="center" wrapText="1"/>
      <protection locked="0"/>
    </xf>
    <xf numFmtId="187" fontId="19" fillId="25" borderId="14" xfId="53" applyNumberFormat="1" applyFont="1" applyFill="1" applyBorder="1" applyAlignment="1">
      <alignment horizontal="center" vertical="center" wrapText="1"/>
    </xf>
    <xf numFmtId="187" fontId="19" fillId="25" borderId="20" xfId="53" applyNumberFormat="1" applyFont="1" applyFill="1" applyBorder="1" applyAlignment="1" applyProtection="1">
      <alignment horizontal="left" vertical="center" wrapText="1"/>
      <protection/>
    </xf>
    <xf numFmtId="181" fontId="0" fillId="25" borderId="10" xfId="0" applyNumberFormat="1" applyFont="1" applyFill="1" applyBorder="1" applyAlignment="1" applyProtection="1">
      <alignment horizontal="center" vertical="center"/>
      <protection locked="0"/>
    </xf>
    <xf numFmtId="9" fontId="19" fillId="25" borderId="10" xfId="58" applyFont="1" applyFill="1" applyBorder="1" applyAlignment="1" applyProtection="1">
      <alignment horizontal="center" vertical="center"/>
      <protection locked="0"/>
    </xf>
    <xf numFmtId="187" fontId="33" fillId="0" borderId="10" xfId="53" applyNumberFormat="1" applyFont="1" applyBorder="1" applyAlignment="1">
      <alignment horizontal="center" vertical="center"/>
    </xf>
    <xf numFmtId="187" fontId="0" fillId="0" borderId="22" xfId="53" applyNumberFormat="1" applyFont="1" applyFill="1" applyBorder="1" applyAlignment="1" applyProtection="1">
      <alignment horizontal="left" vertical="center"/>
      <protection/>
    </xf>
    <xf numFmtId="181" fontId="31" fillId="25" borderId="10" xfId="46" applyNumberFormat="1" applyFill="1" applyBorder="1" applyAlignment="1" applyProtection="1">
      <alignment vertical="center"/>
      <protection locked="0"/>
    </xf>
    <xf numFmtId="49" fontId="0" fillId="25" borderId="10" xfId="51" applyNumberFormat="1" applyFont="1" applyFill="1" applyBorder="1" applyAlignment="1" applyProtection="1">
      <alignment horizontal="left" vertical="top" wrapText="1"/>
      <protection locked="0"/>
    </xf>
    <xf numFmtId="0" fontId="0" fillId="25" borderId="10" xfId="0" applyFont="1" applyFill="1" applyBorder="1" applyAlignment="1" applyProtection="1">
      <alignment vertical="center" wrapText="1"/>
      <protection locked="0"/>
    </xf>
    <xf numFmtId="0" fontId="0" fillId="25" borderId="10" xfId="0" applyFont="1" applyFill="1" applyBorder="1" applyAlignment="1" applyProtection="1">
      <alignment horizontal="left" vertical="top" wrapText="1"/>
      <protection locked="0"/>
    </xf>
    <xf numFmtId="0" fontId="0" fillId="25" borderId="10" xfId="0" applyFont="1" applyFill="1" applyBorder="1" applyAlignment="1" applyProtection="1">
      <alignment horizontal="left" vertical="center" wrapText="1"/>
      <protection locked="0"/>
    </xf>
    <xf numFmtId="49" fontId="0" fillId="25" borderId="10" xfId="51" applyNumberFormat="1" applyFont="1" applyFill="1" applyBorder="1" applyAlignment="1" applyProtection="1">
      <alignment horizontal="center" vertical="center" wrapText="1"/>
      <protection locked="0"/>
    </xf>
    <xf numFmtId="0" fontId="0" fillId="0" borderId="10" xfId="58" applyNumberFormat="1" applyFont="1" applyBorder="1" applyAlignment="1" applyProtection="1">
      <alignment horizontal="center" vertical="center"/>
      <protection locked="0"/>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10" fontId="0" fillId="0" borderId="10" xfId="58" applyNumberFormat="1" applyFont="1" applyFill="1" applyBorder="1" applyAlignment="1" applyProtection="1">
      <alignment horizontal="center" vertical="center" wrapText="1"/>
      <protection locked="0"/>
    </xf>
    <xf numFmtId="9" fontId="0" fillId="0" borderId="10" xfId="58" applyFont="1" applyBorder="1" applyAlignment="1" applyProtection="1">
      <alignment horizontal="center" vertical="center" wrapText="1"/>
      <protection locked="0"/>
    </xf>
    <xf numFmtId="9" fontId="25" fillId="0" borderId="10" xfId="58" applyFont="1" applyBorder="1" applyAlignment="1">
      <alignment horizontal="center" vertical="center" wrapText="1"/>
    </xf>
    <xf numFmtId="9" fontId="25" fillId="0" borderId="23" xfId="58" applyFont="1" applyBorder="1" applyAlignment="1">
      <alignment horizontal="center" vertical="center" wrapText="1"/>
    </xf>
    <xf numFmtId="9" fontId="25" fillId="0" borderId="11" xfId="58" applyFont="1" applyBorder="1" applyAlignment="1">
      <alignment horizontal="center" vertical="center" wrapText="1"/>
    </xf>
    <xf numFmtId="2" fontId="0" fillId="0" borderId="10" xfId="58"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xf>
    <xf numFmtId="9" fontId="0" fillId="0" borderId="10" xfId="58" applyFont="1" applyFill="1" applyBorder="1" applyAlignment="1" applyProtection="1">
      <alignment horizontal="center" vertical="center" wrapText="1"/>
      <protection locked="0"/>
    </xf>
    <xf numFmtId="1" fontId="25" fillId="0" borderId="10" xfId="58" applyNumberFormat="1" applyFont="1" applyBorder="1" applyAlignment="1">
      <alignment horizontal="center" vertical="center" wrapText="1"/>
    </xf>
    <xf numFmtId="9" fontId="25" fillId="0" borderId="10" xfId="58" applyNumberFormat="1" applyFont="1" applyFill="1" applyBorder="1" applyAlignment="1">
      <alignment horizontal="center" vertical="center" wrapText="1"/>
    </xf>
    <xf numFmtId="0" fontId="25" fillId="0" borderId="10" xfId="58" applyNumberFormat="1" applyFont="1" applyFill="1" applyBorder="1" applyAlignment="1">
      <alignment horizontal="center" vertical="center" wrapText="1"/>
    </xf>
    <xf numFmtId="3" fontId="0" fillId="0" borderId="23"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0" fontId="25" fillId="0" borderId="23"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6" fillId="26" borderId="10"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19" fillId="25" borderId="10" xfId="0" applyFont="1" applyFill="1"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xf>
    <xf numFmtId="49" fontId="23" fillId="25" borderId="10" xfId="51" applyNumberFormat="1" applyFont="1" applyFill="1" applyBorder="1" applyAlignment="1" applyProtection="1">
      <alignment horizontal="center" vertical="center" wrapText="1"/>
      <protection locked="0"/>
    </xf>
    <xf numFmtId="14" fontId="21" fillId="0" borderId="24" xfId="0" applyNumberFormat="1"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1" fontId="19" fillId="0" borderId="25" xfId="51" applyNumberFormat="1" applyFont="1" applyBorder="1" applyAlignment="1" applyProtection="1">
      <alignment horizontal="right" vertical="center"/>
      <protection/>
    </xf>
    <xf numFmtId="1" fontId="19" fillId="0" borderId="26" xfId="51"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34" fillId="0" borderId="10" xfId="0" applyFont="1" applyBorder="1" applyAlignment="1" applyProtection="1">
      <alignment horizontal="center" vertical="center" wrapText="1"/>
      <protection/>
    </xf>
    <xf numFmtId="49" fontId="34" fillId="0" borderId="10" xfId="51" applyNumberFormat="1" applyFont="1" applyBorder="1" applyAlignment="1" applyProtection="1">
      <alignment horizontal="center" vertical="center" wrapText="1"/>
      <protection/>
    </xf>
    <xf numFmtId="3" fontId="25" fillId="0" borderId="10" xfId="0" applyNumberFormat="1" applyFont="1" applyFill="1" applyBorder="1" applyAlignment="1">
      <alignment horizontal="center" vertical="center" wrapText="1"/>
    </xf>
    <xf numFmtId="0" fontId="25" fillId="0" borderId="23"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0" fillId="0" borderId="23" xfId="0" applyBorder="1" applyAlignment="1" applyProtection="1">
      <alignment horizontal="left" vertical="center"/>
      <protection/>
    </xf>
    <xf numFmtId="0" fontId="0" fillId="0" borderId="11"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19" fillId="25" borderId="27" xfId="0" applyFont="1" applyFill="1" applyBorder="1" applyAlignment="1" applyProtection="1">
      <alignment horizontal="left" vertical="center" wrapText="1"/>
      <protection/>
    </xf>
    <xf numFmtId="0" fontId="19" fillId="25" borderId="15" xfId="0" applyFont="1" applyFill="1" applyBorder="1" applyAlignment="1" applyProtection="1">
      <alignment horizontal="left" vertical="center" wrapText="1"/>
      <protection/>
    </xf>
    <xf numFmtId="3" fontId="25" fillId="0" borderId="10" xfId="0" applyNumberFormat="1" applyFont="1" applyBorder="1" applyAlignment="1">
      <alignment horizontal="center" vertical="center" wrapText="1"/>
    </xf>
    <xf numFmtId="49" fontId="19" fillId="25" borderId="10" xfId="51" applyNumberFormat="1" applyFont="1" applyFill="1" applyBorder="1" applyAlignment="1" applyProtection="1">
      <alignment horizontal="center" vertical="center" wrapText="1"/>
      <protection locked="0"/>
    </xf>
    <xf numFmtId="49" fontId="0" fillId="0" borderId="10" xfId="51"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justify" vertical="center" wrapText="1"/>
      <protection/>
    </xf>
    <xf numFmtId="49" fontId="20" fillId="0" borderId="0" xfId="51" applyNumberFormat="1" applyFont="1" applyFill="1" applyBorder="1" applyAlignment="1" applyProtection="1">
      <alignment horizontal="center" vertical="center"/>
      <protection locked="0"/>
    </xf>
    <xf numFmtId="0" fontId="19" fillId="25" borderId="28" xfId="0" applyFont="1" applyFill="1" applyBorder="1" applyAlignment="1" applyProtection="1">
      <alignment horizontal="left" vertical="center" wrapText="1"/>
      <protection/>
    </xf>
    <xf numFmtId="0" fontId="19" fillId="25" borderId="10" xfId="0" applyFont="1" applyFill="1" applyBorder="1" applyAlignment="1" applyProtection="1">
      <alignment horizontal="left" vertical="center" wrapText="1"/>
      <protection/>
    </xf>
    <xf numFmtId="0" fontId="0" fillId="0" borderId="14"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1" fontId="0" fillId="0" borderId="10" xfId="0" applyNumberFormat="1" applyFont="1" applyFill="1" applyBorder="1" applyAlignment="1" applyProtection="1">
      <alignment horizontal="justify" vertical="center" wrapText="1"/>
      <protection/>
    </xf>
    <xf numFmtId="1" fontId="0" fillId="0" borderId="17" xfId="0" applyNumberFormat="1" applyFont="1" applyFill="1" applyBorder="1" applyAlignment="1" applyProtection="1">
      <alignment horizontal="justify" vertical="center" wrapText="1"/>
      <protection/>
    </xf>
    <xf numFmtId="0" fontId="19" fillId="25" borderId="29" xfId="0" applyFont="1" applyFill="1" applyBorder="1" applyAlignment="1" applyProtection="1">
      <alignment horizontal="left" vertical="center" wrapText="1"/>
      <protection/>
    </xf>
    <xf numFmtId="0" fontId="19" fillId="25" borderId="14" xfId="0" applyFont="1" applyFill="1" applyBorder="1" applyAlignment="1" applyProtection="1">
      <alignment horizontal="left" vertical="center" wrapText="1"/>
      <protection/>
    </xf>
    <xf numFmtId="0" fontId="19" fillId="25" borderId="30" xfId="0" applyFont="1" applyFill="1" applyBorder="1" applyAlignment="1" applyProtection="1">
      <alignment horizontal="left" vertical="center" wrapText="1"/>
      <protection/>
    </xf>
    <xf numFmtId="0" fontId="19" fillId="25" borderId="17" xfId="0" applyFont="1" applyFill="1" applyBorder="1" applyAlignment="1" applyProtection="1">
      <alignment horizontal="left" vertical="center" wrapText="1"/>
      <protection/>
    </xf>
    <xf numFmtId="0" fontId="0" fillId="25" borderId="10" xfId="0" applyFont="1"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19" fillId="0" borderId="36"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19" fillId="0" borderId="10" xfId="51" applyNumberFormat="1" applyFont="1" applyBorder="1" applyAlignment="1" applyProtection="1">
      <alignment horizontal="center" vertical="center" wrapText="1"/>
      <protection locked="0"/>
    </xf>
    <xf numFmtId="49" fontId="23" fillId="0" borderId="10" xfId="51" applyNumberFormat="1" applyFont="1" applyBorder="1" applyAlignment="1" applyProtection="1">
      <alignment horizontal="center" vertical="center" wrapText="1"/>
      <protection locked="0"/>
    </xf>
    <xf numFmtId="0" fontId="0" fillId="0" borderId="17"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9" fontId="25" fillId="0" borderId="17" xfId="58" applyFont="1" applyBorder="1" applyAlignment="1">
      <alignment horizontal="center" vertical="center" wrapText="1"/>
    </xf>
    <xf numFmtId="9" fontId="25" fillId="0" borderId="14" xfId="58"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Moneda 2" xfId="55"/>
    <cellStyle name="Neutral"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590550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371475"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ubadministra\compartida\FORTALECIMIENTO%20INSTITUCIONAL" TargetMode="External" /><Relationship Id="rId2" Type="http://schemas.openxmlformats.org/officeDocument/2006/relationships/hyperlink" Target="\\Subadministra\compartida\FORTALECIMIENTO%20INSTITUCIONAL" TargetMode="External" /><Relationship Id="rId3" Type="http://schemas.openxmlformats.org/officeDocument/2006/relationships/hyperlink" Target="\\Subadministra\compartida\FORTALECIMIENTO%20INSTITUCIONAL" TargetMode="External" /><Relationship Id="rId4" Type="http://schemas.openxmlformats.org/officeDocument/2006/relationships/hyperlink" Target="\\Subadministra\compartida\FORTALECIMIENTO%20INSTITUCIONA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57"/>
  <sheetViews>
    <sheetView showGridLines="0" tabSelected="1" zoomScale="70" zoomScaleNormal="70" zoomScalePageLayoutView="0" workbookViewId="0" topLeftCell="A34">
      <selection activeCell="J35" sqref="J35:J36"/>
    </sheetView>
  </sheetViews>
  <sheetFormatPr defaultColWidth="11.421875" defaultRowHeight="12.75"/>
  <cols>
    <col min="1" max="1" width="4.28125" style="1" customWidth="1"/>
    <col min="2" max="2" width="11.140625" style="1" customWidth="1"/>
    <col min="3" max="3" width="12.140625" style="1" customWidth="1"/>
    <col min="4" max="4" width="5.8515625" style="1" customWidth="1"/>
    <col min="5" max="5" width="9.28125" style="1" customWidth="1"/>
    <col min="6" max="6" width="10.00390625" style="1" customWidth="1"/>
    <col min="7" max="7" width="50.00390625" style="7" customWidth="1"/>
    <col min="8" max="9" width="18.00390625" style="1" customWidth="1"/>
    <col min="10" max="10" width="15.421875" style="1" customWidth="1"/>
    <col min="11" max="11" width="15.7109375" style="1" customWidth="1"/>
    <col min="12" max="12" width="16.57421875" style="1" customWidth="1"/>
    <col min="13" max="13" width="13.7109375" style="8" customWidth="1"/>
    <col min="14" max="14" width="16.140625" style="8" customWidth="1"/>
    <col min="15" max="15" width="17.28125" style="8" customWidth="1"/>
    <col min="16" max="16" width="13.7109375" style="8" customWidth="1"/>
    <col min="17" max="17" width="17.57421875" style="8" customWidth="1"/>
    <col min="18" max="18" width="18.00390625" style="1" customWidth="1"/>
    <col min="19" max="19" width="20.28125" style="1" customWidth="1"/>
    <col min="20" max="20" width="18.57421875" style="1" customWidth="1"/>
    <col min="21" max="21" width="20.8515625" style="1" customWidth="1"/>
    <col min="22" max="22" width="78.8515625" style="1" customWidth="1"/>
    <col min="23" max="23" width="70.00390625" style="1" customWidth="1"/>
    <col min="24" max="16384" width="11.421875" style="1" customWidth="1"/>
  </cols>
  <sheetData>
    <row r="1" spans="1:22" ht="30.75" customHeight="1">
      <c r="A1" s="128"/>
      <c r="B1" s="128"/>
      <c r="C1" s="128"/>
      <c r="D1" s="102" t="s">
        <v>16</v>
      </c>
      <c r="E1" s="102"/>
      <c r="F1" s="102"/>
      <c r="G1" s="102"/>
      <c r="H1" s="102"/>
      <c r="I1" s="102"/>
      <c r="J1" s="102"/>
      <c r="K1" s="102"/>
      <c r="L1" s="102"/>
      <c r="M1" s="102"/>
      <c r="N1" s="102"/>
      <c r="O1" s="102"/>
      <c r="P1" s="102"/>
      <c r="Q1" s="102"/>
      <c r="R1" s="102"/>
      <c r="S1" s="125" t="s">
        <v>38</v>
      </c>
      <c r="T1" s="125"/>
      <c r="U1" s="125"/>
      <c r="V1" s="125"/>
    </row>
    <row r="2" spans="1:22" ht="27.75" customHeight="1">
      <c r="A2" s="128"/>
      <c r="B2" s="128"/>
      <c r="C2" s="128"/>
      <c r="D2" s="102"/>
      <c r="E2" s="102"/>
      <c r="F2" s="102"/>
      <c r="G2" s="102"/>
      <c r="H2" s="102"/>
      <c r="I2" s="102"/>
      <c r="J2" s="102"/>
      <c r="K2" s="102"/>
      <c r="L2" s="102"/>
      <c r="M2" s="102"/>
      <c r="N2" s="102"/>
      <c r="O2" s="102"/>
      <c r="P2" s="102"/>
      <c r="Q2" s="102"/>
      <c r="R2" s="102"/>
      <c r="S2" s="126" t="s">
        <v>17</v>
      </c>
      <c r="T2" s="126"/>
      <c r="U2" s="126"/>
      <c r="V2" s="126"/>
    </row>
    <row r="3" spans="1:22" ht="19.5" customHeight="1">
      <c r="A3" s="128"/>
      <c r="B3" s="128"/>
      <c r="C3" s="128"/>
      <c r="D3" s="102" t="s">
        <v>18</v>
      </c>
      <c r="E3" s="102"/>
      <c r="F3" s="102"/>
      <c r="G3" s="102"/>
      <c r="H3" s="102"/>
      <c r="I3" s="102"/>
      <c r="J3" s="102"/>
      <c r="K3" s="102"/>
      <c r="L3" s="102"/>
      <c r="M3" s="102"/>
      <c r="N3" s="102"/>
      <c r="O3" s="102"/>
      <c r="P3" s="102"/>
      <c r="Q3" s="102"/>
      <c r="R3" s="102"/>
      <c r="S3" s="99" t="s">
        <v>19</v>
      </c>
      <c r="T3" s="100"/>
      <c r="U3" s="101"/>
      <c r="V3" s="32" t="s">
        <v>20</v>
      </c>
    </row>
    <row r="4" spans="1:22" ht="19.5" customHeight="1">
      <c r="A4" s="128"/>
      <c r="B4" s="128"/>
      <c r="C4" s="128"/>
      <c r="D4" s="102"/>
      <c r="E4" s="102"/>
      <c r="F4" s="102"/>
      <c r="G4" s="102"/>
      <c r="H4" s="102"/>
      <c r="I4" s="102"/>
      <c r="J4" s="102"/>
      <c r="K4" s="102"/>
      <c r="L4" s="102"/>
      <c r="M4" s="102"/>
      <c r="N4" s="102"/>
      <c r="O4" s="102"/>
      <c r="P4" s="102"/>
      <c r="Q4" s="102"/>
      <c r="R4" s="102"/>
      <c r="S4" s="99" t="s">
        <v>46</v>
      </c>
      <c r="T4" s="100"/>
      <c r="U4" s="101"/>
      <c r="V4" s="33">
        <v>44025</v>
      </c>
    </row>
    <row r="5" spans="1:22" ht="31.5" customHeight="1">
      <c r="A5" s="127" t="s">
        <v>44</v>
      </c>
      <c r="B5" s="127"/>
      <c r="C5" s="127"/>
      <c r="D5" s="127"/>
      <c r="E5" s="127"/>
      <c r="F5" s="127"/>
      <c r="G5" s="127"/>
      <c r="H5" s="127"/>
      <c r="I5" s="127"/>
      <c r="J5" s="127"/>
      <c r="K5" s="127"/>
      <c r="L5" s="127"/>
      <c r="M5" s="127"/>
      <c r="N5" s="127"/>
      <c r="O5" s="127"/>
      <c r="P5" s="127"/>
      <c r="Q5" s="127"/>
      <c r="R5" s="127"/>
      <c r="S5" s="127"/>
      <c r="T5" s="127"/>
      <c r="U5" s="127"/>
      <c r="V5" s="127"/>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4"/>
      <c r="B10" s="16"/>
      <c r="C10" s="16"/>
      <c r="D10" s="16"/>
      <c r="E10" s="16"/>
      <c r="F10" s="16"/>
      <c r="G10" s="15"/>
      <c r="H10" s="16"/>
      <c r="I10" s="16"/>
      <c r="J10" s="16"/>
      <c r="K10" s="16"/>
      <c r="L10" s="16"/>
      <c r="M10" s="5"/>
      <c r="N10" s="5"/>
      <c r="O10" s="5"/>
      <c r="P10" s="5"/>
      <c r="Q10" s="5"/>
      <c r="R10" s="4"/>
      <c r="S10" s="4"/>
      <c r="T10" s="4"/>
      <c r="U10" s="4"/>
    </row>
    <row r="11" spans="1:22" ht="36" customHeight="1" thickBot="1">
      <c r="A11" s="129" t="s">
        <v>7</v>
      </c>
      <c r="B11" s="130"/>
      <c r="C11" s="130"/>
      <c r="D11" s="134" t="s">
        <v>47</v>
      </c>
      <c r="E11" s="134"/>
      <c r="F11" s="134"/>
      <c r="G11" s="134"/>
      <c r="H11" s="51" t="s">
        <v>4</v>
      </c>
      <c r="I11" s="52" t="s">
        <v>5</v>
      </c>
      <c r="J11" s="29"/>
      <c r="K11" s="148" t="s">
        <v>21</v>
      </c>
      <c r="L11" s="149"/>
      <c r="M11" s="103" t="s">
        <v>39</v>
      </c>
      <c r="N11" s="103"/>
      <c r="O11" s="103"/>
      <c r="P11" s="103"/>
      <c r="Q11" s="154" t="s">
        <v>64</v>
      </c>
      <c r="R11" s="154"/>
      <c r="S11" s="31"/>
      <c r="T11" s="31"/>
      <c r="U11" s="31"/>
      <c r="V11" s="31"/>
    </row>
    <row r="12" spans="1:22" ht="44.25" customHeight="1">
      <c r="A12" s="142" t="s">
        <v>26</v>
      </c>
      <c r="B12" s="143"/>
      <c r="C12" s="143"/>
      <c r="D12" s="138" t="s">
        <v>48</v>
      </c>
      <c r="E12" s="138"/>
      <c r="F12" s="138"/>
      <c r="G12" s="138"/>
      <c r="H12" s="36" t="s">
        <v>6</v>
      </c>
      <c r="I12" s="74">
        <v>368439839</v>
      </c>
      <c r="J12" s="17"/>
      <c r="K12" s="150"/>
      <c r="L12" s="151"/>
      <c r="M12" s="53" t="s">
        <v>1</v>
      </c>
      <c r="N12" s="53" t="s">
        <v>62</v>
      </c>
      <c r="O12" s="53" t="s">
        <v>65</v>
      </c>
      <c r="P12" s="53" t="s">
        <v>2</v>
      </c>
      <c r="Q12" s="154"/>
      <c r="R12" s="154"/>
      <c r="S12" s="6"/>
      <c r="T12" s="6"/>
      <c r="U12" s="6"/>
      <c r="V12" s="6"/>
    </row>
    <row r="13" spans="1:22" ht="15.75" customHeight="1">
      <c r="A13" s="136"/>
      <c r="B13" s="137"/>
      <c r="C13" s="137"/>
      <c r="D13" s="139"/>
      <c r="E13" s="139"/>
      <c r="F13" s="139"/>
      <c r="G13" s="139"/>
      <c r="H13" s="18" t="s">
        <v>8</v>
      </c>
      <c r="I13" s="35" t="s">
        <v>9</v>
      </c>
      <c r="J13" s="17"/>
      <c r="K13" s="152"/>
      <c r="L13" s="153"/>
      <c r="M13" s="14" t="s">
        <v>63</v>
      </c>
      <c r="N13" s="14"/>
      <c r="O13" s="14"/>
      <c r="P13" s="14"/>
      <c r="Q13" s="154"/>
      <c r="R13" s="154"/>
      <c r="S13" s="6"/>
      <c r="T13" s="6"/>
      <c r="U13" s="6"/>
      <c r="V13" s="6"/>
    </row>
    <row r="14" spans="1:22" ht="15.75" customHeight="1">
      <c r="A14" s="136"/>
      <c r="B14" s="137"/>
      <c r="C14" s="137"/>
      <c r="D14" s="139"/>
      <c r="E14" s="139"/>
      <c r="F14" s="139"/>
      <c r="G14" s="139"/>
      <c r="H14" s="18" t="s">
        <v>10</v>
      </c>
      <c r="I14" s="35" t="s">
        <v>9</v>
      </c>
      <c r="J14" s="20"/>
      <c r="K14" s="19"/>
      <c r="L14" s="21"/>
      <c r="M14" s="135"/>
      <c r="N14" s="135"/>
      <c r="O14" s="135"/>
      <c r="P14" s="135"/>
      <c r="Q14" s="135"/>
      <c r="R14" s="135"/>
      <c r="S14" s="135"/>
      <c r="T14" s="135"/>
      <c r="U14" s="135"/>
      <c r="V14" s="135"/>
    </row>
    <row r="15" spans="1:22" ht="15.75" customHeight="1">
      <c r="A15" s="136" t="s">
        <v>0</v>
      </c>
      <c r="B15" s="137"/>
      <c r="C15" s="137"/>
      <c r="D15" s="139" t="s">
        <v>50</v>
      </c>
      <c r="E15" s="139"/>
      <c r="F15" s="139"/>
      <c r="G15" s="139"/>
      <c r="H15" s="18" t="s">
        <v>11</v>
      </c>
      <c r="I15" s="35" t="s">
        <v>9</v>
      </c>
      <c r="J15" s="20"/>
      <c r="K15" s="19"/>
      <c r="L15" s="21"/>
      <c r="M15" s="6"/>
      <c r="N15" s="6"/>
      <c r="O15" s="6"/>
      <c r="P15" s="6"/>
      <c r="Q15" s="6"/>
      <c r="R15" s="6"/>
      <c r="S15" s="6"/>
      <c r="T15" s="6"/>
      <c r="U15" s="6"/>
      <c r="V15" s="6"/>
    </row>
    <row r="16" spans="1:22" ht="15.75" customHeight="1">
      <c r="A16" s="136"/>
      <c r="B16" s="137"/>
      <c r="C16" s="137"/>
      <c r="D16" s="139"/>
      <c r="E16" s="139"/>
      <c r="F16" s="139"/>
      <c r="G16" s="139"/>
      <c r="H16" s="18" t="s">
        <v>28</v>
      </c>
      <c r="I16" s="35" t="s">
        <v>9</v>
      </c>
      <c r="J16" s="20"/>
      <c r="K16" s="19"/>
      <c r="L16" s="21"/>
      <c r="M16" s="6"/>
      <c r="N16" s="6"/>
      <c r="O16" s="6"/>
      <c r="P16" s="6"/>
      <c r="Q16" s="6"/>
      <c r="R16" s="6"/>
      <c r="S16" s="6"/>
      <c r="T16" s="6"/>
      <c r="U16" s="6"/>
      <c r="V16" s="6"/>
    </row>
    <row r="17" spans="1:22" ht="15.75" customHeight="1">
      <c r="A17" s="136"/>
      <c r="B17" s="137"/>
      <c r="C17" s="137"/>
      <c r="D17" s="139"/>
      <c r="E17" s="139"/>
      <c r="F17" s="139"/>
      <c r="G17" s="139"/>
      <c r="H17" s="18" t="s">
        <v>29</v>
      </c>
      <c r="I17" s="35" t="s">
        <v>9</v>
      </c>
      <c r="J17" s="20"/>
      <c r="K17" s="19"/>
      <c r="L17" s="21"/>
      <c r="M17" s="6"/>
      <c r="N17" s="6"/>
      <c r="O17" s="6"/>
      <c r="P17" s="6"/>
      <c r="Q17" s="6"/>
      <c r="R17" s="6"/>
      <c r="S17" s="6"/>
      <c r="T17" s="6"/>
      <c r="U17" s="6"/>
      <c r="V17" s="6"/>
    </row>
    <row r="18" spans="1:22" ht="15.75" customHeight="1">
      <c r="A18" s="136" t="s">
        <v>27</v>
      </c>
      <c r="B18" s="137"/>
      <c r="C18" s="137"/>
      <c r="D18" s="140"/>
      <c r="E18" s="140"/>
      <c r="F18" s="140"/>
      <c r="G18" s="140"/>
      <c r="H18" s="18" t="s">
        <v>30</v>
      </c>
      <c r="I18" s="35" t="s">
        <v>9</v>
      </c>
      <c r="J18" s="20"/>
      <c r="K18" s="19"/>
      <c r="L18" s="21"/>
      <c r="M18" s="6"/>
      <c r="N18" s="6"/>
      <c r="O18" s="6"/>
      <c r="P18" s="6"/>
      <c r="Q18" s="6"/>
      <c r="R18" s="6"/>
      <c r="S18" s="6"/>
      <c r="T18" s="6"/>
      <c r="U18" s="6"/>
      <c r="V18" s="6"/>
    </row>
    <row r="19" spans="1:22" ht="15.75" customHeight="1">
      <c r="A19" s="136"/>
      <c r="B19" s="137"/>
      <c r="C19" s="137"/>
      <c r="D19" s="140"/>
      <c r="E19" s="140"/>
      <c r="F19" s="140"/>
      <c r="G19" s="140"/>
      <c r="H19" s="18" t="s">
        <v>31</v>
      </c>
      <c r="I19" s="35" t="s">
        <v>9</v>
      </c>
      <c r="J19" s="20"/>
      <c r="K19" s="19"/>
      <c r="L19" s="21"/>
      <c r="M19" s="6"/>
      <c r="N19" s="6"/>
      <c r="O19" s="6"/>
      <c r="P19" s="6"/>
      <c r="Q19" s="6"/>
      <c r="R19" s="6"/>
      <c r="S19" s="6"/>
      <c r="T19" s="6"/>
      <c r="U19" s="6"/>
      <c r="V19" s="6"/>
    </row>
    <row r="20" spans="1:22" ht="15.75" customHeight="1">
      <c r="A20" s="144"/>
      <c r="B20" s="145"/>
      <c r="C20" s="145"/>
      <c r="D20" s="141"/>
      <c r="E20" s="141"/>
      <c r="F20" s="141"/>
      <c r="G20" s="141"/>
      <c r="H20" s="55" t="s">
        <v>3</v>
      </c>
      <c r="I20" s="75">
        <f>SUM(I12:I19)</f>
        <v>368439839</v>
      </c>
      <c r="J20" s="20"/>
      <c r="K20" s="19"/>
      <c r="L20" s="21"/>
      <c r="M20" s="6"/>
      <c r="N20" s="6"/>
      <c r="O20" s="6"/>
      <c r="P20" s="6"/>
      <c r="Q20" s="6"/>
      <c r="R20" s="6"/>
      <c r="S20" s="6"/>
      <c r="T20" s="6"/>
      <c r="U20" s="6"/>
      <c r="V20" s="6"/>
    </row>
    <row r="21" spans="1:23" ht="30.75" customHeight="1">
      <c r="A21" s="103">
        <v>0</v>
      </c>
      <c r="B21" s="104" t="s">
        <v>45</v>
      </c>
      <c r="C21" s="104"/>
      <c r="D21" s="104"/>
      <c r="E21" s="104"/>
      <c r="F21" s="104"/>
      <c r="G21" s="116" t="s">
        <v>37</v>
      </c>
      <c r="H21" s="103" t="s">
        <v>68</v>
      </c>
      <c r="I21" s="103"/>
      <c r="J21" s="117" t="s">
        <v>69</v>
      </c>
      <c r="K21" s="104" t="s">
        <v>36</v>
      </c>
      <c r="L21" s="104"/>
      <c r="M21" s="133" t="s">
        <v>67</v>
      </c>
      <c r="N21" s="133"/>
      <c r="O21" s="133" t="s">
        <v>66</v>
      </c>
      <c r="P21" s="133"/>
      <c r="Q21" s="104" t="s">
        <v>23</v>
      </c>
      <c r="R21" s="105" t="s">
        <v>24</v>
      </c>
      <c r="S21" s="106" t="s">
        <v>25</v>
      </c>
      <c r="T21" s="105" t="s">
        <v>41</v>
      </c>
      <c r="U21" s="106" t="s">
        <v>42</v>
      </c>
      <c r="V21" s="132" t="s">
        <v>34</v>
      </c>
      <c r="W21" s="146" t="s">
        <v>43</v>
      </c>
    </row>
    <row r="22" spans="1:23" ht="21.75" customHeight="1">
      <c r="A22" s="103"/>
      <c r="B22" s="104"/>
      <c r="C22" s="104"/>
      <c r="D22" s="104"/>
      <c r="E22" s="104"/>
      <c r="F22" s="104"/>
      <c r="G22" s="116"/>
      <c r="H22" s="103"/>
      <c r="I22" s="103"/>
      <c r="J22" s="117"/>
      <c r="K22" s="104"/>
      <c r="L22" s="104"/>
      <c r="M22" s="107" t="s">
        <v>22</v>
      </c>
      <c r="N22" s="155" t="s">
        <v>15</v>
      </c>
      <c r="O22" s="156" t="s">
        <v>22</v>
      </c>
      <c r="P22" s="155" t="s">
        <v>15</v>
      </c>
      <c r="Q22" s="104"/>
      <c r="R22" s="105"/>
      <c r="S22" s="106"/>
      <c r="T22" s="105"/>
      <c r="U22" s="106"/>
      <c r="V22" s="132"/>
      <c r="W22" s="147"/>
    </row>
    <row r="23" spans="1:23" ht="39.75" customHeight="1">
      <c r="A23" s="103"/>
      <c r="B23" s="104"/>
      <c r="C23" s="104"/>
      <c r="D23" s="104"/>
      <c r="E23" s="104"/>
      <c r="F23" s="104"/>
      <c r="G23" s="116"/>
      <c r="H23" s="103"/>
      <c r="I23" s="103"/>
      <c r="J23" s="117"/>
      <c r="K23" s="104"/>
      <c r="L23" s="104"/>
      <c r="M23" s="107"/>
      <c r="N23" s="155"/>
      <c r="O23" s="156"/>
      <c r="P23" s="155"/>
      <c r="Q23" s="104"/>
      <c r="R23" s="105"/>
      <c r="S23" s="106"/>
      <c r="T23" s="105"/>
      <c r="U23" s="106"/>
      <c r="V23" s="132"/>
      <c r="W23" s="147"/>
    </row>
    <row r="24" spans="1:23" ht="42" customHeight="1">
      <c r="A24" s="83">
        <v>1</v>
      </c>
      <c r="B24" s="84" t="s">
        <v>57</v>
      </c>
      <c r="C24" s="84"/>
      <c r="D24" s="84"/>
      <c r="E24" s="84"/>
      <c r="F24" s="84"/>
      <c r="G24" s="39" t="s">
        <v>70</v>
      </c>
      <c r="H24" s="131">
        <v>1</v>
      </c>
      <c r="I24" s="131"/>
      <c r="J24" s="94">
        <v>2</v>
      </c>
      <c r="K24" s="97" t="s">
        <v>84</v>
      </c>
      <c r="L24" s="98"/>
      <c r="M24" s="44">
        <v>0</v>
      </c>
      <c r="N24" s="38">
        <f>M24/H24</f>
        <v>0</v>
      </c>
      <c r="O24" s="90">
        <f>SUM(N24:N25)</f>
        <v>0</v>
      </c>
      <c r="P24" s="86">
        <f>O24/J24</f>
        <v>0</v>
      </c>
      <c r="Q24" s="43">
        <v>0</v>
      </c>
      <c r="R24" s="64">
        <v>0</v>
      </c>
      <c r="S24" s="42">
        <f>R24/Q25</f>
        <v>0</v>
      </c>
      <c r="T24" s="54">
        <v>0</v>
      </c>
      <c r="U24" s="63" t="e">
        <f>T24/R24</f>
        <v>#DIV/0!</v>
      </c>
      <c r="V24" s="65" t="s">
        <v>99</v>
      </c>
      <c r="W24" s="76" t="s">
        <v>97</v>
      </c>
    </row>
    <row r="25" spans="1:23" ht="45.75" customHeight="1">
      <c r="A25" s="83"/>
      <c r="B25" s="84"/>
      <c r="C25" s="84"/>
      <c r="D25" s="84"/>
      <c r="E25" s="84"/>
      <c r="F25" s="84"/>
      <c r="G25" s="39" t="s">
        <v>71</v>
      </c>
      <c r="H25" s="131">
        <v>1</v>
      </c>
      <c r="I25" s="131" t="s">
        <v>52</v>
      </c>
      <c r="J25" s="94"/>
      <c r="K25" s="97" t="s">
        <v>84</v>
      </c>
      <c r="L25" s="98"/>
      <c r="M25" s="44">
        <v>0</v>
      </c>
      <c r="N25" s="38">
        <f>M25/H25</f>
        <v>0</v>
      </c>
      <c r="O25" s="90"/>
      <c r="P25" s="86"/>
      <c r="Q25" s="43">
        <v>60000000</v>
      </c>
      <c r="R25" s="64">
        <v>0</v>
      </c>
      <c r="S25" s="42">
        <f>R25/Q26</f>
        <v>0</v>
      </c>
      <c r="T25" s="54">
        <v>0</v>
      </c>
      <c r="U25" s="63" t="e">
        <f>T25/R25</f>
        <v>#DIV/0!</v>
      </c>
      <c r="V25" s="65" t="s">
        <v>100</v>
      </c>
      <c r="W25" s="76" t="s">
        <v>97</v>
      </c>
    </row>
    <row r="26" spans="1:23" ht="62.25" customHeight="1">
      <c r="A26" s="92">
        <v>2</v>
      </c>
      <c r="B26" s="91" t="s">
        <v>58</v>
      </c>
      <c r="C26" s="91"/>
      <c r="D26" s="91"/>
      <c r="E26" s="91"/>
      <c r="F26" s="91"/>
      <c r="G26" s="49" t="s">
        <v>72</v>
      </c>
      <c r="H26" s="118">
        <v>87</v>
      </c>
      <c r="I26" s="118" t="s">
        <v>53</v>
      </c>
      <c r="J26" s="95">
        <v>0.15</v>
      </c>
      <c r="K26" s="97" t="s">
        <v>85</v>
      </c>
      <c r="L26" s="98"/>
      <c r="M26" s="44">
        <v>0</v>
      </c>
      <c r="N26" s="46">
        <f>(M26/H26)</f>
        <v>0</v>
      </c>
      <c r="O26" s="93">
        <f>+AVERAGE(N26:N27)*J26</f>
        <v>0</v>
      </c>
      <c r="P26" s="93">
        <f>O26/J26</f>
        <v>0</v>
      </c>
      <c r="Q26" s="47">
        <v>83385525</v>
      </c>
      <c r="R26" s="64">
        <v>66078460</v>
      </c>
      <c r="S26" s="48">
        <f>R26/Q26</f>
        <v>0.7924452115639975</v>
      </c>
      <c r="T26" s="54">
        <v>0</v>
      </c>
      <c r="U26" s="63">
        <f aca="true" t="shared" si="0" ref="U26:U36">T26/R26</f>
        <v>0</v>
      </c>
      <c r="V26" s="66" t="s">
        <v>98</v>
      </c>
      <c r="W26" s="76" t="s">
        <v>97</v>
      </c>
    </row>
    <row r="27" spans="1:23" ht="43.5" customHeight="1">
      <c r="A27" s="92"/>
      <c r="B27" s="91"/>
      <c r="C27" s="91"/>
      <c r="D27" s="91"/>
      <c r="E27" s="91"/>
      <c r="F27" s="91"/>
      <c r="G27" s="49" t="s">
        <v>51</v>
      </c>
      <c r="H27" s="118">
        <v>1</v>
      </c>
      <c r="I27" s="118" t="s">
        <v>54</v>
      </c>
      <c r="J27" s="96"/>
      <c r="K27" s="97" t="s">
        <v>56</v>
      </c>
      <c r="L27" s="98"/>
      <c r="M27" s="44">
        <v>0</v>
      </c>
      <c r="N27" s="46">
        <f>(M27/H27)</f>
        <v>0</v>
      </c>
      <c r="O27" s="93"/>
      <c r="P27" s="93"/>
      <c r="Q27" s="47">
        <v>79954314</v>
      </c>
      <c r="R27" s="64">
        <v>0</v>
      </c>
      <c r="S27" s="48">
        <f>R27/Q28</f>
        <v>0</v>
      </c>
      <c r="T27" s="54">
        <v>0</v>
      </c>
      <c r="U27" s="82" t="e">
        <f>T27/R27</f>
        <v>#DIV/0!</v>
      </c>
      <c r="V27" s="81" t="s">
        <v>113</v>
      </c>
      <c r="W27" s="76" t="s">
        <v>97</v>
      </c>
    </row>
    <row r="28" spans="1:23" ht="51.75" customHeight="1">
      <c r="A28" s="58">
        <v>3</v>
      </c>
      <c r="B28" s="84" t="s">
        <v>73</v>
      </c>
      <c r="C28" s="84"/>
      <c r="D28" s="84"/>
      <c r="E28" s="84"/>
      <c r="F28" s="84"/>
      <c r="G28" s="39" t="s">
        <v>74</v>
      </c>
      <c r="H28" s="131">
        <v>2</v>
      </c>
      <c r="I28" s="131" t="s">
        <v>55</v>
      </c>
      <c r="J28" s="60">
        <v>2</v>
      </c>
      <c r="K28" s="97" t="s">
        <v>86</v>
      </c>
      <c r="L28" s="98"/>
      <c r="M28" s="44">
        <v>0</v>
      </c>
      <c r="N28" s="37">
        <f>M28/H28</f>
        <v>0</v>
      </c>
      <c r="O28" s="68">
        <f>+M28</f>
        <v>0</v>
      </c>
      <c r="P28" s="37">
        <f>O28/J28</f>
        <v>0</v>
      </c>
      <c r="Q28" s="43">
        <v>100000000</v>
      </c>
      <c r="R28" s="64">
        <v>0</v>
      </c>
      <c r="S28" s="48">
        <f>R28/Q29</f>
        <v>0</v>
      </c>
      <c r="T28" s="54">
        <v>0</v>
      </c>
      <c r="U28" s="63" t="e">
        <f t="shared" si="0"/>
        <v>#DIV/0!</v>
      </c>
      <c r="V28" s="65" t="s">
        <v>101</v>
      </c>
      <c r="W28" s="76" t="s">
        <v>97</v>
      </c>
    </row>
    <row r="29" spans="1:23" ht="273" customHeight="1">
      <c r="A29" s="157">
        <v>4</v>
      </c>
      <c r="B29" s="160" t="s">
        <v>75</v>
      </c>
      <c r="C29" s="161"/>
      <c r="D29" s="161"/>
      <c r="E29" s="161"/>
      <c r="F29" s="162"/>
      <c r="G29" s="39" t="s">
        <v>76</v>
      </c>
      <c r="H29" s="88">
        <v>1</v>
      </c>
      <c r="I29" s="89"/>
      <c r="J29" s="59">
        <v>1</v>
      </c>
      <c r="K29" s="97" t="s">
        <v>87</v>
      </c>
      <c r="L29" s="98"/>
      <c r="M29" s="67">
        <v>0</v>
      </c>
      <c r="N29" s="37">
        <f aca="true" t="shared" si="1" ref="N29:N36">M29/H29</f>
        <v>0</v>
      </c>
      <c r="O29" s="46">
        <f>+M29</f>
        <v>0</v>
      </c>
      <c r="P29" s="37">
        <f>O29/J29</f>
        <v>0</v>
      </c>
      <c r="Q29" s="43">
        <v>13000000</v>
      </c>
      <c r="R29" s="64"/>
      <c r="S29" s="48">
        <f aca="true" t="shared" si="2" ref="S29:S36">R29/Q30</f>
        <v>0</v>
      </c>
      <c r="T29" s="72"/>
      <c r="U29" s="63" t="e">
        <f t="shared" si="0"/>
        <v>#DIV/0!</v>
      </c>
      <c r="V29" s="77" t="s">
        <v>110</v>
      </c>
      <c r="W29" s="78" t="s">
        <v>103</v>
      </c>
    </row>
    <row r="30" spans="1:23" ht="145.5" customHeight="1">
      <c r="A30" s="158"/>
      <c r="B30" s="163"/>
      <c r="C30" s="164"/>
      <c r="D30" s="164"/>
      <c r="E30" s="164"/>
      <c r="F30" s="165"/>
      <c r="G30" s="39" t="s">
        <v>77</v>
      </c>
      <c r="H30" s="88">
        <v>1</v>
      </c>
      <c r="I30" s="89"/>
      <c r="J30" s="169">
        <v>1</v>
      </c>
      <c r="K30" s="97" t="s">
        <v>88</v>
      </c>
      <c r="L30" s="98"/>
      <c r="M30" s="67">
        <v>0</v>
      </c>
      <c r="N30" s="37">
        <f t="shared" si="1"/>
        <v>0</v>
      </c>
      <c r="O30" s="46">
        <f>+M30</f>
        <v>0</v>
      </c>
      <c r="P30" s="37">
        <f>O30/J30</f>
        <v>0</v>
      </c>
      <c r="Q30" s="43">
        <v>13000000</v>
      </c>
      <c r="R30" s="64"/>
      <c r="S30" s="48">
        <f t="shared" si="2"/>
        <v>0</v>
      </c>
      <c r="T30" s="72"/>
      <c r="U30" s="63" t="e">
        <f t="shared" si="0"/>
        <v>#DIV/0!</v>
      </c>
      <c r="V30" s="77" t="s">
        <v>111</v>
      </c>
      <c r="W30" s="78" t="s">
        <v>102</v>
      </c>
    </row>
    <row r="31" spans="1:23" ht="195.75" customHeight="1">
      <c r="A31" s="159"/>
      <c r="B31" s="166"/>
      <c r="C31" s="167"/>
      <c r="D31" s="167"/>
      <c r="E31" s="167"/>
      <c r="F31" s="168"/>
      <c r="G31" s="39" t="s">
        <v>78</v>
      </c>
      <c r="H31" s="88">
        <v>1</v>
      </c>
      <c r="I31" s="89"/>
      <c r="J31" s="170"/>
      <c r="K31" s="97" t="s">
        <v>89</v>
      </c>
      <c r="L31" s="98"/>
      <c r="M31" s="67">
        <v>0</v>
      </c>
      <c r="N31" s="37">
        <f t="shared" si="1"/>
        <v>0</v>
      </c>
      <c r="O31" s="46">
        <f>+M31</f>
        <v>0</v>
      </c>
      <c r="P31" s="69">
        <f>O31/J30</f>
        <v>0</v>
      </c>
      <c r="Q31" s="43">
        <v>14000000</v>
      </c>
      <c r="R31" s="64"/>
      <c r="S31" s="48">
        <f t="shared" si="2"/>
        <v>0</v>
      </c>
      <c r="T31" s="72"/>
      <c r="U31" s="63" t="e">
        <f t="shared" si="0"/>
        <v>#DIV/0!</v>
      </c>
      <c r="V31" s="77" t="s">
        <v>112</v>
      </c>
      <c r="W31" s="78" t="s">
        <v>103</v>
      </c>
    </row>
    <row r="32" spans="1:23" ht="55.5" customHeight="1">
      <c r="A32" s="83" t="s">
        <v>106</v>
      </c>
      <c r="B32" s="84" t="s">
        <v>59</v>
      </c>
      <c r="C32" s="84"/>
      <c r="D32" s="84"/>
      <c r="E32" s="84"/>
      <c r="F32" s="84"/>
      <c r="G32" s="39" t="s">
        <v>79</v>
      </c>
      <c r="H32" s="88">
        <v>1</v>
      </c>
      <c r="I32" s="89"/>
      <c r="J32" s="87">
        <v>1</v>
      </c>
      <c r="K32" s="97" t="s">
        <v>90</v>
      </c>
      <c r="L32" s="98"/>
      <c r="M32" s="67">
        <v>0.24</v>
      </c>
      <c r="N32" s="37">
        <f t="shared" si="1"/>
        <v>0.24</v>
      </c>
      <c r="O32" s="85">
        <f>AVERAGE(N32:N34)</f>
        <v>0.24</v>
      </c>
      <c r="P32" s="86">
        <f>O32/J32</f>
        <v>0.24</v>
      </c>
      <c r="Q32" s="43">
        <v>3000000</v>
      </c>
      <c r="R32" s="64"/>
      <c r="S32" s="48" t="e">
        <f t="shared" si="2"/>
        <v>#DIV/0!</v>
      </c>
      <c r="T32" s="72"/>
      <c r="U32" s="63" t="e">
        <f t="shared" si="0"/>
        <v>#DIV/0!</v>
      </c>
      <c r="V32" s="79" t="s">
        <v>107</v>
      </c>
      <c r="W32" s="50"/>
    </row>
    <row r="33" spans="1:23" ht="42.75" customHeight="1">
      <c r="A33" s="83"/>
      <c r="B33" s="84"/>
      <c r="C33" s="84"/>
      <c r="D33" s="84"/>
      <c r="E33" s="84"/>
      <c r="F33" s="84"/>
      <c r="G33" s="39" t="s">
        <v>80</v>
      </c>
      <c r="H33" s="88">
        <v>1</v>
      </c>
      <c r="I33" s="89"/>
      <c r="J33" s="87"/>
      <c r="K33" s="97" t="s">
        <v>91</v>
      </c>
      <c r="L33" s="98"/>
      <c r="M33" s="67">
        <v>0.24</v>
      </c>
      <c r="N33" s="37">
        <f t="shared" si="1"/>
        <v>0.24</v>
      </c>
      <c r="O33" s="85"/>
      <c r="P33" s="86"/>
      <c r="Q33" s="43"/>
      <c r="R33" s="64"/>
      <c r="S33" s="48" t="e">
        <f t="shared" si="2"/>
        <v>#DIV/0!</v>
      </c>
      <c r="T33" s="72"/>
      <c r="U33" s="63" t="e">
        <f t="shared" si="0"/>
        <v>#DIV/0!</v>
      </c>
      <c r="V33" s="80" t="s">
        <v>105</v>
      </c>
      <c r="W33" s="50"/>
    </row>
    <row r="34" spans="1:23" ht="47.25" customHeight="1">
      <c r="A34" s="83"/>
      <c r="B34" s="84"/>
      <c r="C34" s="84"/>
      <c r="D34" s="84"/>
      <c r="E34" s="84"/>
      <c r="F34" s="84"/>
      <c r="G34" s="39" t="s">
        <v>81</v>
      </c>
      <c r="H34" s="88">
        <v>1</v>
      </c>
      <c r="I34" s="89"/>
      <c r="J34" s="87"/>
      <c r="K34" s="97" t="s">
        <v>92</v>
      </c>
      <c r="L34" s="98"/>
      <c r="M34" s="67">
        <v>0.24</v>
      </c>
      <c r="N34" s="37">
        <f t="shared" si="1"/>
        <v>0.24</v>
      </c>
      <c r="O34" s="85"/>
      <c r="P34" s="86"/>
      <c r="Q34" s="43"/>
      <c r="R34" s="64"/>
      <c r="S34" s="48" t="e">
        <f t="shared" si="2"/>
        <v>#DIV/0!</v>
      </c>
      <c r="T34" s="72"/>
      <c r="U34" s="63" t="e">
        <f t="shared" si="0"/>
        <v>#DIV/0!</v>
      </c>
      <c r="V34" s="80" t="s">
        <v>104</v>
      </c>
      <c r="W34" s="50"/>
    </row>
    <row r="35" spans="1:23" ht="48" customHeight="1">
      <c r="A35" s="83">
        <v>6</v>
      </c>
      <c r="B35" s="84" t="s">
        <v>61</v>
      </c>
      <c r="C35" s="84"/>
      <c r="D35" s="84"/>
      <c r="E35" s="84"/>
      <c r="F35" s="84"/>
      <c r="G35" s="39" t="s">
        <v>82</v>
      </c>
      <c r="H35" s="88">
        <v>1</v>
      </c>
      <c r="I35" s="89"/>
      <c r="J35" s="87">
        <v>1</v>
      </c>
      <c r="K35" s="97" t="s">
        <v>93</v>
      </c>
      <c r="L35" s="98"/>
      <c r="M35" s="67">
        <v>0.08</v>
      </c>
      <c r="N35" s="37">
        <f t="shared" si="1"/>
        <v>0.08</v>
      </c>
      <c r="O35" s="85">
        <f>AVERAGE(N35:N36)</f>
        <v>0.04</v>
      </c>
      <c r="P35" s="86">
        <f>O35/J35</f>
        <v>0.04</v>
      </c>
      <c r="Q35" s="43"/>
      <c r="R35" s="64"/>
      <c r="S35" s="48">
        <f t="shared" si="2"/>
        <v>0</v>
      </c>
      <c r="T35" s="72"/>
      <c r="U35" s="63" t="e">
        <f t="shared" si="0"/>
        <v>#DIV/0!</v>
      </c>
      <c r="V35" s="80" t="s">
        <v>108</v>
      </c>
      <c r="W35" s="50"/>
    </row>
    <row r="36" spans="1:23" ht="42.75" customHeight="1">
      <c r="A36" s="83"/>
      <c r="B36" s="84"/>
      <c r="C36" s="84"/>
      <c r="D36" s="84"/>
      <c r="E36" s="84"/>
      <c r="F36" s="84"/>
      <c r="G36" s="39" t="s">
        <v>83</v>
      </c>
      <c r="H36" s="88">
        <v>1</v>
      </c>
      <c r="I36" s="89"/>
      <c r="J36" s="87"/>
      <c r="K36" s="97" t="s">
        <v>94</v>
      </c>
      <c r="L36" s="98"/>
      <c r="M36" s="67">
        <v>0</v>
      </c>
      <c r="N36" s="37">
        <f t="shared" si="1"/>
        <v>0</v>
      </c>
      <c r="O36" s="85"/>
      <c r="P36" s="86"/>
      <c r="Q36" s="41">
        <v>2100000</v>
      </c>
      <c r="R36" s="64"/>
      <c r="S36" s="48">
        <f t="shared" si="2"/>
        <v>0</v>
      </c>
      <c r="T36" s="72"/>
      <c r="U36" s="63" t="e">
        <f t="shared" si="0"/>
        <v>#DIV/0!</v>
      </c>
      <c r="V36" s="80" t="s">
        <v>109</v>
      </c>
      <c r="W36" s="50"/>
    </row>
    <row r="37" spans="1:21" s="22" customFormat="1" ht="24.75" customHeight="1" thickBot="1">
      <c r="A37" s="115" t="s">
        <v>3</v>
      </c>
      <c r="B37" s="115"/>
      <c r="C37" s="115"/>
      <c r="D37" s="115"/>
      <c r="E37" s="115"/>
      <c r="F37" s="115"/>
      <c r="G37" s="115"/>
      <c r="H37" s="115"/>
      <c r="I37" s="115"/>
      <c r="J37" s="115"/>
      <c r="K37" s="115"/>
      <c r="L37" s="115"/>
      <c r="M37" s="115"/>
      <c r="N37" s="56"/>
      <c r="O37" s="57"/>
      <c r="P37" s="57"/>
      <c r="Q37" s="70">
        <f>SUM(Q25:Q36)</f>
        <v>368439839</v>
      </c>
      <c r="R37" s="71">
        <f>SUM(R24:R36)</f>
        <v>66078460</v>
      </c>
      <c r="S37" s="62">
        <f>R37/Q37</f>
        <v>0.17934667483121985</v>
      </c>
      <c r="T37" s="61">
        <f>SUM(T24:T36)</f>
        <v>0</v>
      </c>
      <c r="U37" s="73">
        <f>T37/R37</f>
        <v>0</v>
      </c>
    </row>
    <row r="38" spans="2:19" s="22" customFormat="1" ht="30.75" customHeight="1" thickBot="1">
      <c r="B38" s="121" t="s">
        <v>33</v>
      </c>
      <c r="C38" s="122"/>
      <c r="D38" s="23">
        <v>0</v>
      </c>
      <c r="F38" s="24" t="s">
        <v>32</v>
      </c>
      <c r="G38" s="123">
        <v>44211</v>
      </c>
      <c r="H38" s="124"/>
      <c r="M38" s="30"/>
      <c r="N38" s="25">
        <f>AVERAGE(N24:N36)</f>
        <v>0.061538461538461535</v>
      </c>
      <c r="O38" s="26"/>
      <c r="P38" s="45">
        <f>AVERAGE(P24:P36)</f>
        <v>0.034999999999999996</v>
      </c>
      <c r="Q38" s="113"/>
      <c r="R38" s="114"/>
      <c r="S38" s="27"/>
    </row>
    <row r="39" spans="18:19" ht="12.75">
      <c r="R39" s="9"/>
      <c r="S39" s="9"/>
    </row>
    <row r="40" spans="18:19" ht="12.75">
      <c r="R40" s="9"/>
      <c r="S40" s="9"/>
    </row>
    <row r="41" spans="1:22" s="11" customFormat="1" ht="21.75" customHeight="1">
      <c r="A41" s="1"/>
      <c r="B41" s="10"/>
      <c r="C41" s="112" t="s">
        <v>35</v>
      </c>
      <c r="D41" s="112"/>
      <c r="E41" s="112"/>
      <c r="F41" s="112"/>
      <c r="G41" s="112"/>
      <c r="H41" s="112"/>
      <c r="I41" s="112"/>
      <c r="J41" s="112"/>
      <c r="K41" s="112"/>
      <c r="L41" s="112"/>
      <c r="M41" s="109" t="s">
        <v>40</v>
      </c>
      <c r="N41" s="109"/>
      <c r="O41" s="109"/>
      <c r="P41" s="109"/>
      <c r="Q41" s="109"/>
      <c r="R41" s="109"/>
      <c r="S41" s="109"/>
      <c r="T41" s="109"/>
      <c r="U41" s="109"/>
      <c r="V41" s="110"/>
    </row>
    <row r="42" spans="1:22" s="11" customFormat="1" ht="29.25" customHeight="1">
      <c r="A42" s="119" t="s">
        <v>12</v>
      </c>
      <c r="B42" s="120"/>
      <c r="C42" s="112" t="s">
        <v>96</v>
      </c>
      <c r="D42" s="112"/>
      <c r="E42" s="112"/>
      <c r="F42" s="112"/>
      <c r="G42" s="112"/>
      <c r="H42" s="112"/>
      <c r="I42" s="112"/>
      <c r="J42" s="112"/>
      <c r="K42" s="112"/>
      <c r="L42" s="112"/>
      <c r="M42" s="109" t="s">
        <v>49</v>
      </c>
      <c r="N42" s="109"/>
      <c r="O42" s="109"/>
      <c r="P42" s="109"/>
      <c r="Q42" s="109"/>
      <c r="R42" s="109"/>
      <c r="S42" s="109"/>
      <c r="T42" s="109"/>
      <c r="U42" s="109"/>
      <c r="V42" s="110"/>
    </row>
    <row r="43" spans="1:22" ht="29.25" customHeight="1">
      <c r="A43" s="119" t="s">
        <v>13</v>
      </c>
      <c r="B43" s="120"/>
      <c r="C43" s="112" t="s">
        <v>60</v>
      </c>
      <c r="D43" s="112"/>
      <c r="E43" s="112"/>
      <c r="F43" s="112"/>
      <c r="G43" s="112"/>
      <c r="H43" s="112"/>
      <c r="I43" s="112"/>
      <c r="J43" s="112"/>
      <c r="K43" s="112"/>
      <c r="L43" s="112"/>
      <c r="M43" s="109" t="s">
        <v>95</v>
      </c>
      <c r="N43" s="109"/>
      <c r="O43" s="109"/>
      <c r="P43" s="109"/>
      <c r="Q43" s="109"/>
      <c r="R43" s="109"/>
      <c r="S43" s="109"/>
      <c r="T43" s="109"/>
      <c r="U43" s="109"/>
      <c r="V43" s="110"/>
    </row>
    <row r="44" spans="1:22" ht="29.25" customHeight="1">
      <c r="A44" s="119" t="s">
        <v>14</v>
      </c>
      <c r="B44" s="120"/>
      <c r="C44" s="111">
        <v>44286</v>
      </c>
      <c r="D44" s="112"/>
      <c r="E44" s="112"/>
      <c r="F44" s="112"/>
      <c r="G44" s="112"/>
      <c r="H44" s="112"/>
      <c r="I44" s="112"/>
      <c r="J44" s="112"/>
      <c r="K44" s="112"/>
      <c r="L44" s="112"/>
      <c r="M44" s="108">
        <f>C44</f>
        <v>44286</v>
      </c>
      <c r="N44" s="109"/>
      <c r="O44" s="109"/>
      <c r="P44" s="109"/>
      <c r="Q44" s="109"/>
      <c r="R44" s="109"/>
      <c r="S44" s="109"/>
      <c r="T44" s="109"/>
      <c r="U44" s="109"/>
      <c r="V44" s="110"/>
    </row>
    <row r="49" ht="12.75">
      <c r="R49" s="40"/>
    </row>
    <row r="57" ht="12.75">
      <c r="K57" s="28"/>
    </row>
  </sheetData>
  <sheetProtection/>
  <mergeCells count="104">
    <mergeCell ref="K29:L29"/>
    <mergeCell ref="K30:L30"/>
    <mergeCell ref="K31:L31"/>
    <mergeCell ref="K33:L33"/>
    <mergeCell ref="A29:A31"/>
    <mergeCell ref="B29:F31"/>
    <mergeCell ref="H29:I29"/>
    <mergeCell ref="H30:I30"/>
    <mergeCell ref="H31:I31"/>
    <mergeCell ref="J30:J31"/>
    <mergeCell ref="W21:W23"/>
    <mergeCell ref="U21:U23"/>
    <mergeCell ref="K11:L13"/>
    <mergeCell ref="Q11:R13"/>
    <mergeCell ref="H24:I24"/>
    <mergeCell ref="K21:L23"/>
    <mergeCell ref="N22:N23"/>
    <mergeCell ref="O22:O23"/>
    <mergeCell ref="P22:P23"/>
    <mergeCell ref="H21:I23"/>
    <mergeCell ref="D11:G11"/>
    <mergeCell ref="M14:V14"/>
    <mergeCell ref="A15:C17"/>
    <mergeCell ref="D12:G14"/>
    <mergeCell ref="D15:G17"/>
    <mergeCell ref="D18:G20"/>
    <mergeCell ref="A12:C14"/>
    <mergeCell ref="A18:C20"/>
    <mergeCell ref="M42:V42"/>
    <mergeCell ref="M41:V41"/>
    <mergeCell ref="T21:T23"/>
    <mergeCell ref="H25:I25"/>
    <mergeCell ref="H27:I27"/>
    <mergeCell ref="H34:I34"/>
    <mergeCell ref="V21:V23"/>
    <mergeCell ref="M21:N21"/>
    <mergeCell ref="O21:P21"/>
    <mergeCell ref="H36:I36"/>
    <mergeCell ref="S1:V1"/>
    <mergeCell ref="S2:V2"/>
    <mergeCell ref="A5:V5"/>
    <mergeCell ref="A1:C4"/>
    <mergeCell ref="D1:R2"/>
    <mergeCell ref="H35:I35"/>
    <mergeCell ref="A11:C11"/>
    <mergeCell ref="H28:I28"/>
    <mergeCell ref="A21:A23"/>
    <mergeCell ref="B21:F23"/>
    <mergeCell ref="A44:B44"/>
    <mergeCell ref="A43:B43"/>
    <mergeCell ref="B38:C38"/>
    <mergeCell ref="G38:H38"/>
    <mergeCell ref="C43:L43"/>
    <mergeCell ref="C42:L42"/>
    <mergeCell ref="A42:B42"/>
    <mergeCell ref="G21:G23"/>
    <mergeCell ref="C41:L41"/>
    <mergeCell ref="K24:L24"/>
    <mergeCell ref="K25:L25"/>
    <mergeCell ref="J21:J23"/>
    <mergeCell ref="H26:I26"/>
    <mergeCell ref="K32:L32"/>
    <mergeCell ref="K28:L28"/>
    <mergeCell ref="J32:J34"/>
    <mergeCell ref="H32:I32"/>
    <mergeCell ref="M44:V44"/>
    <mergeCell ref="K35:L35"/>
    <mergeCell ref="C44:L44"/>
    <mergeCell ref="M43:V43"/>
    <mergeCell ref="K27:L27"/>
    <mergeCell ref="K34:L34"/>
    <mergeCell ref="Q38:R38"/>
    <mergeCell ref="A37:M37"/>
    <mergeCell ref="K36:L36"/>
    <mergeCell ref="A32:A34"/>
    <mergeCell ref="S3:U3"/>
    <mergeCell ref="S4:U4"/>
    <mergeCell ref="D3:R4"/>
    <mergeCell ref="M11:P11"/>
    <mergeCell ref="B24:F25"/>
    <mergeCell ref="B28:F28"/>
    <mergeCell ref="Q21:Q23"/>
    <mergeCell ref="R21:R23"/>
    <mergeCell ref="S21:S23"/>
    <mergeCell ref="M22:M23"/>
    <mergeCell ref="A24:A25"/>
    <mergeCell ref="O24:O25"/>
    <mergeCell ref="P24:P25"/>
    <mergeCell ref="B26:F27"/>
    <mergeCell ref="A26:A27"/>
    <mergeCell ref="O26:O27"/>
    <mergeCell ref="P26:P27"/>
    <mergeCell ref="J24:J25"/>
    <mergeCell ref="J26:J27"/>
    <mergeCell ref="K26:L26"/>
    <mergeCell ref="A35:A36"/>
    <mergeCell ref="B32:F34"/>
    <mergeCell ref="B35:F36"/>
    <mergeCell ref="O32:O34"/>
    <mergeCell ref="P32:P34"/>
    <mergeCell ref="O35:O36"/>
    <mergeCell ref="P35:P36"/>
    <mergeCell ref="J35:J36"/>
    <mergeCell ref="H33:I33"/>
  </mergeCells>
  <hyperlinks>
    <hyperlink ref="W26" r:id="rId1" display="\\Subadministra\compartida\FORTALECIMIENTO INSTITUCIONAL"/>
    <hyperlink ref="W24:W25" r:id="rId2" display="\\Subadministra\compartida\FORTALECIMIENTO INSTITUCIONAL"/>
    <hyperlink ref="W28" r:id="rId3" display="\\Subadministra\compartida\FORTALECIMIENTO INSTITUCIONAL"/>
    <hyperlink ref="W27" r:id="rId4" display="\\Subadministra\compartida\FORTALECIMIENTO INSTITUCIONAL"/>
  </hyperlinks>
  <printOptions horizontalCentered="1" verticalCentered="1"/>
  <pageMargins left="0.1968503937007874" right="0.07874015748031496" top="0.1968503937007874" bottom="0.11811023622047245" header="0" footer="0"/>
  <pageSetup horizontalDpi="600" verticalDpi="600" orientation="landscape" paperSize="121" scale="2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cp:lastPrinted>2017-09-19T13:50:20Z</cp:lastPrinted>
  <dcterms:created xsi:type="dcterms:W3CDTF">2009-04-01T16:45:05Z</dcterms:created>
  <dcterms:modified xsi:type="dcterms:W3CDTF">2021-05-27T15:16:07Z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