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620" activeTab="0"/>
  </bookViews>
  <sheets>
    <sheet name="POA-1" sheetId="2" r:id="rId1"/>
  </sheets>
  <definedNames/>
  <calcPr calcId="162913"/>
</workbook>
</file>

<file path=xl/sharedStrings.xml><?xml version="1.0" encoding="utf-8"?>
<sst xmlns="http://schemas.openxmlformats.org/spreadsheetml/2006/main" count="95" uniqueCount="83">
  <si>
    <t>PROYECTO: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</si>
  <si>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</si>
  <si>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</si>
  <si>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</si>
  <si>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</si>
  <si>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</si>
  <si>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</si>
  <si>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</si>
  <si>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</si>
  <si>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</si>
  <si>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</si>
  <si>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</si>
  <si>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</si>
  <si>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</si>
  <si>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</si>
  <si>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</si>
  <si>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</si>
  <si>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</si>
  <si>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</si>
  <si>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</si>
  <si>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</si>
  <si>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</si>
  <si>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</si>
  <si>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</si>
  <si>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</si>
  <si>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</si>
  <si>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</si>
  <si>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</si>
  <si>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</si>
  <si>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</si>
  <si>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</si>
  <si>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</si>
  <si>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</si>
  <si>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</si>
  <si>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</si>
  <si>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>ACTIVIDADES  POA</t>
  </si>
  <si>
    <t>EVALUACIÓN MISIONAL</t>
  </si>
  <si>
    <t>APROBO</t>
  </si>
  <si>
    <t>VALOR PAGADO ($)
ACTIVIDAD</t>
  </si>
  <si>
    <t>% DE EJECUCIÓN
SOBRE PAGOS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</si>
  <si>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2"/>
      </rPr>
      <t xml:space="preserve"> 
(Señalar ruta magnetica o fisica de acceso a la evidencia)</t>
    </r>
  </si>
  <si>
    <t>REGISTRO PARA  SEGUIMIENTO PLANES OPERATIVOS - POAS</t>
  </si>
  <si>
    <t xml:space="preserve">ACTIVIDADES ACCIONES OPERATIVAS  PROYECTO PA </t>
  </si>
  <si>
    <t>Versión 1</t>
  </si>
  <si>
    <t>LUIS HAIR DUEÑAS GOMEZ</t>
  </si>
  <si>
    <t>VULNERABILIDAD Y ADAPTACIÓN A LA VARIABILIDAD Y AL CAMBIO CLIMÁTICO</t>
  </si>
  <si>
    <t>GESTIÓN DEL RIESGO DE DESASTRES Y CRISIS CLIMÁTICA.</t>
  </si>
  <si>
    <t>X</t>
  </si>
  <si>
    <t>Profesional Especializada</t>
  </si>
  <si>
    <t xml:space="preserve">  Lucha Contra la Crisis Climática</t>
  </si>
  <si>
    <t>Participar en la formulación del Plan Integral de Gestión del Cambio Climático Territorial - PIGCCT Boyacá</t>
  </si>
  <si>
    <t>Asesorar a municipios en la incorporación de acciones relacionadas con Cambio Climático en instrumentos de planeación territorial</t>
  </si>
  <si>
    <t>Coordinar la implementación de acciones de adaptación y lucha contra la crisis, acorde con el PIGCCT</t>
  </si>
  <si>
    <t xml:space="preserve">Promover la declaratoria de crisis climática la jurisdicción </t>
  </si>
  <si>
    <t>Continuar con la Implementación del Mecanismo Voluntario de Reducción de Emisiones de Gases de Efecto Invernadero como estrategia de Mitigación de la crisis climática</t>
  </si>
  <si>
    <t>(%de participación en lamunicipios asesorados /% de municpios programado)/100</t>
  </si>
  <si>
    <t>(No. de acciones implementadas/% de acciones programadas)/100</t>
  </si>
  <si>
    <t>(No. de instituciones que adoptan la declaratoria /% de instituciones programadas)/100</t>
  </si>
  <si>
    <t>(%. De implmentación del mecanismo /% de implementación programado)/100</t>
  </si>
  <si>
    <t>Responsable Proceso Evaluación Misional</t>
  </si>
  <si>
    <t>CLAUDIA CATALINA RODRIGUEZ LACHE /BEATRIZ HELENA OCHOA</t>
  </si>
  <si>
    <t>MARZO</t>
  </si>
  <si>
    <t>JUNIO</t>
  </si>
  <si>
    <t>SEPTIEMBRE</t>
  </si>
  <si>
    <t>DICIEMBRE</t>
  </si>
  <si>
    <t>AÑO:2021</t>
  </si>
  <si>
    <t>AVANCE METAS PA 2021</t>
  </si>
  <si>
    <t>AVANCE METAS POA 2021</t>
  </si>
  <si>
    <t>METAS AÑO 2021 P.A.</t>
  </si>
  <si>
    <t>METAS AÑO 2021 POA</t>
  </si>
  <si>
    <t>Avanzar en la formulación del Plan Integral de Gestión del Cambio Climático Territorial - PIGCCT Boyacá</t>
  </si>
  <si>
    <t>Prestar asesoría a municipios en la incorporación de acciones relacionadas con Cambio Climático en instrumentos de planeación territorial</t>
  </si>
  <si>
    <t>Porcentaje de ejecución en la formulación del PIGCT, de acuerdo a cronograma establecido</t>
  </si>
  <si>
    <t>Porcentaje de municipios que solicitan asesoría y son atendidos</t>
  </si>
  <si>
    <t xml:space="preserve">Número de acciones implementadas </t>
  </si>
  <si>
    <t>Número de instituciones que adoptan declaratoria de crisis climática</t>
  </si>
  <si>
    <t>Porcentaje de implementación del mecanismo</t>
  </si>
  <si>
    <t xml:space="preserve">TRIMESTRE EVALUADO </t>
  </si>
  <si>
    <t>Acompañamiento a dos reuniones de Junta Directiva y una reunión de comité tecnico.
20 de las 24 empresas estan culminando la fase de medición de huella de carbono.</t>
  </si>
  <si>
    <t>Se ha realizado el acompañamiento según solicitud</t>
  </si>
  <si>
    <t>CPS-2021033, 2021098, 2021120, 2021135, 2021144, 2021175, 2021176, 2021178, 2021075, 2021075, 2021087, 2021089, 2021118
CCS-2021016.
Se avanza en la etapa propectiva y diagnostico preliminar del Plan Integral de Gestión del Cambio Climático Territorial - PIGCCT Boyacá</t>
  </si>
  <si>
    <t>CPS-2021073, 2021075, 2021087.
Se avanzó en la construcción de estrategia para la implementación de las acciones priorizadas</t>
  </si>
  <si>
    <t>CPS-2021075.
Firma de Declaratoria de crisi climática por parte de los Alcaldes de los municipios de Busbanzá, Floresta, Mongua, Monguí y Tópaga
Está en proceso de seguimiento a los compromisos concertados.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</si>
</sst>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(* #,##0_);_(* \(#,##0\);_(* &quot;-&quot;??_);_(@_)"/>
    <numFmt numFmtId="168" formatCode="_-[$$-340A]\ * #,##0_-;\-[$$-340A]\ * #,##0_-;_-[$$-340A]\ * &quot;-&quot;_-;_-@_-"/>
    <numFmt numFmtId="169" formatCode="_(&quot;$&quot;\ * #,##0_);_(&quot;$&quot;\ * \(#,##0\);_(&quot;$&quot;\ * &quot;-&quot;??_);_(@_)"/>
    <numFmt numFmtId="170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" fillId="0" borderId="7" applyNumberFormat="0" applyFill="0" applyAlignment="0" applyProtection="0"/>
    <xf numFmtId="0" fontId="15" fillId="0" borderId="8" applyNumberFormat="0" applyFill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/>
      <protection locked="0"/>
    </xf>
    <xf numFmtId="49" fontId="18" fillId="0" borderId="0" xfId="50" applyNumberFormat="1" applyFont="1" applyBorder="1" applyAlignment="1" applyProtection="1">
      <alignment vertical="center"/>
      <protection locked="0"/>
    </xf>
    <xf numFmtId="49" fontId="18" fillId="0" borderId="0" xfId="5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9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68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justify" vertical="center"/>
      <protection/>
    </xf>
    <xf numFmtId="9" fontId="0" fillId="0" borderId="0" xfId="5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7" fillId="24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14" fontId="2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horizontal="left" vertical="center"/>
      <protection/>
    </xf>
    <xf numFmtId="0" fontId="17" fillId="0" borderId="13" xfId="0" applyFont="1" applyFill="1" applyBorder="1" applyAlignment="1" applyProtection="1">
      <alignment horizontal="justify" vertical="center"/>
      <protection/>
    </xf>
    <xf numFmtId="3" fontId="26" fillId="0" borderId="9" xfId="0" applyNumberFormat="1" applyFont="1" applyBorder="1" applyAlignment="1">
      <alignment horizontal="center" vertical="center"/>
    </xf>
    <xf numFmtId="9" fontId="0" fillId="0" borderId="9" xfId="55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9" fontId="0" fillId="0" borderId="9" xfId="55" applyFont="1" applyFill="1" applyBorder="1" applyAlignment="1" applyProtection="1">
      <alignment horizontal="center" vertical="center" wrapText="1"/>
      <protection locked="0"/>
    </xf>
    <xf numFmtId="2" fontId="0" fillId="0" borderId="9" xfId="55" applyNumberFormat="1" applyFont="1" applyFill="1" applyBorder="1" applyAlignment="1" applyProtection="1">
      <alignment horizontal="center" vertical="center" wrapText="1"/>
      <protection locked="0"/>
    </xf>
    <xf numFmtId="164" fontId="0" fillId="0" borderId="9" xfId="52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9" fontId="23" fillId="0" borderId="9" xfId="55" applyFont="1" applyFill="1" applyBorder="1" applyAlignment="1">
      <alignment horizontal="center" vertical="center" wrapText="1"/>
    </xf>
    <xf numFmtId="167" fontId="0" fillId="0" borderId="9" xfId="51" applyNumberFormat="1" applyFont="1" applyFill="1" applyBorder="1" applyAlignment="1">
      <alignment horizontal="center" vertical="center" wrapText="1"/>
    </xf>
    <xf numFmtId="9" fontId="0" fillId="0" borderId="9" xfId="50" applyNumberFormat="1" applyFont="1" applyFill="1" applyBorder="1" applyAlignment="1" applyProtection="1">
      <alignment horizontal="center" vertical="center"/>
      <protection/>
    </xf>
    <xf numFmtId="9" fontId="0" fillId="0" borderId="9" xfId="50" applyNumberFormat="1" applyFont="1" applyBorder="1" applyAlignment="1" applyProtection="1">
      <alignment horizontal="center" vertical="center" wrapText="1"/>
      <protection/>
    </xf>
    <xf numFmtId="169" fontId="0" fillId="0" borderId="14" xfId="52" applyNumberFormat="1" applyFont="1" applyFill="1" applyBorder="1" applyAlignment="1" applyProtection="1">
      <alignment horizontal="left" vertical="center"/>
      <protection/>
    </xf>
    <xf numFmtId="42" fontId="17" fillId="0" borderId="0" xfId="65" applyFont="1" applyFill="1" applyBorder="1" applyAlignment="1" applyProtection="1">
      <alignment vertical="center"/>
      <protection/>
    </xf>
    <xf numFmtId="9" fontId="23" fillId="24" borderId="9" xfId="55" applyFont="1" applyFill="1" applyBorder="1" applyAlignment="1">
      <alignment horizontal="center" vertical="center" wrapText="1"/>
    </xf>
    <xf numFmtId="9" fontId="0" fillId="24" borderId="9" xfId="55" applyFont="1" applyFill="1" applyBorder="1" applyAlignment="1" applyProtection="1">
      <alignment horizontal="center" vertical="center" wrapText="1"/>
      <protection locked="0"/>
    </xf>
    <xf numFmtId="9" fontId="0" fillId="24" borderId="15" xfId="55" applyFont="1" applyFill="1" applyBorder="1" applyAlignment="1" applyProtection="1">
      <alignment horizontal="center" vertical="center" wrapText="1"/>
      <protection locked="0"/>
    </xf>
    <xf numFmtId="164" fontId="0" fillId="24" borderId="10" xfId="52" applyFont="1" applyFill="1" applyBorder="1" applyAlignment="1">
      <alignment horizontal="center" vertical="center" wrapText="1"/>
    </xf>
    <xf numFmtId="9" fontId="0" fillId="24" borderId="9" xfId="50" applyNumberFormat="1" applyFont="1" applyFill="1" applyBorder="1" applyAlignment="1" applyProtection="1">
      <alignment horizontal="center" vertical="center" wrapText="1"/>
      <protection/>
    </xf>
    <xf numFmtId="0" fontId="0" fillId="24" borderId="9" xfId="0" applyFont="1" applyFill="1" applyBorder="1" applyAlignment="1" applyProtection="1">
      <alignment horizontal="center" vertical="center"/>
      <protection/>
    </xf>
    <xf numFmtId="42" fontId="0" fillId="0" borderId="0" xfId="65" applyFont="1" applyFill="1" applyAlignment="1" applyProtection="1">
      <alignment vertical="center"/>
      <protection/>
    </xf>
    <xf numFmtId="0" fontId="17" fillId="25" borderId="16" xfId="0" applyFont="1" applyFill="1" applyBorder="1" applyAlignment="1" applyProtection="1">
      <alignment horizontal="center" vertical="center"/>
      <protection/>
    </xf>
    <xf numFmtId="0" fontId="17" fillId="25" borderId="17" xfId="0" applyFont="1" applyFill="1" applyBorder="1" applyAlignment="1" applyProtection="1">
      <alignment horizontal="center" vertical="center"/>
      <protection/>
    </xf>
    <xf numFmtId="0" fontId="17" fillId="25" borderId="9" xfId="0" applyFont="1" applyFill="1" applyBorder="1" applyAlignment="1" applyProtection="1">
      <alignment horizontal="center" vertical="center" wrapText="1"/>
      <protection/>
    </xf>
    <xf numFmtId="49" fontId="0" fillId="25" borderId="9" xfId="50" applyNumberFormat="1" applyFont="1" applyFill="1" applyBorder="1" applyAlignment="1" applyProtection="1">
      <alignment horizontal="justify" vertical="top" wrapText="1"/>
      <protection locked="0"/>
    </xf>
    <xf numFmtId="167" fontId="0" fillId="25" borderId="9" xfId="0" applyNumberFormat="1" applyFill="1" applyBorder="1" applyAlignment="1" applyProtection="1">
      <alignment vertical="center"/>
      <protection locked="0"/>
    </xf>
    <xf numFmtId="0" fontId="0" fillId="25" borderId="9" xfId="0" applyNumberFormat="1" applyFont="1" applyFill="1" applyBorder="1" applyAlignment="1" applyProtection="1">
      <alignment vertical="center" wrapText="1"/>
      <protection locked="0"/>
    </xf>
    <xf numFmtId="167" fontId="0" fillId="25" borderId="9" xfId="0" applyNumberFormat="1" applyFill="1" applyBorder="1" applyAlignment="1" applyProtection="1">
      <alignment vertical="center" wrapText="1"/>
      <protection locked="0"/>
    </xf>
    <xf numFmtId="0" fontId="0" fillId="25" borderId="9" xfId="0" applyFont="1" applyFill="1" applyBorder="1" applyAlignment="1" applyProtection="1">
      <alignment vertical="center" wrapText="1"/>
      <protection locked="0"/>
    </xf>
    <xf numFmtId="167" fontId="17" fillId="25" borderId="9" xfId="0" applyNumberFormat="1" applyFont="1" applyFill="1" applyBorder="1" applyAlignment="1" applyProtection="1">
      <alignment vertical="center"/>
      <protection/>
    </xf>
    <xf numFmtId="167" fontId="0" fillId="25" borderId="9" xfId="51" applyNumberFormat="1" applyFont="1" applyFill="1" applyBorder="1" applyAlignment="1">
      <alignment horizontal="center" vertical="center" wrapText="1"/>
    </xf>
    <xf numFmtId="167" fontId="17" fillId="25" borderId="9" xfId="51" applyNumberFormat="1" applyFont="1" applyFill="1" applyBorder="1" applyAlignment="1" applyProtection="1">
      <alignment horizontal="left" vertical="center" wrapText="1"/>
      <protection/>
    </xf>
    <xf numFmtId="0" fontId="17" fillId="25" borderId="9" xfId="0" applyFont="1" applyFill="1" applyBorder="1" applyAlignment="1" applyProtection="1">
      <alignment horizontal="center" vertical="center"/>
      <protection/>
    </xf>
    <xf numFmtId="0" fontId="17" fillId="25" borderId="15" xfId="0" applyFont="1" applyFill="1" applyBorder="1" applyAlignment="1" applyProtection="1">
      <alignment horizontal="center" vertical="center"/>
      <protection/>
    </xf>
    <xf numFmtId="167" fontId="17" fillId="25" borderId="10" xfId="51" applyNumberFormat="1" applyFont="1" applyFill="1" applyBorder="1" applyAlignment="1">
      <alignment horizontal="center" vertical="center" wrapText="1"/>
    </xf>
    <xf numFmtId="9" fontId="17" fillId="25" borderId="9" xfId="51" applyNumberFormat="1" applyFont="1" applyFill="1" applyBorder="1" applyAlignment="1" applyProtection="1">
      <alignment horizontal="center" vertical="center" wrapText="1"/>
      <protection/>
    </xf>
    <xf numFmtId="9" fontId="17" fillId="25" borderId="9" xfId="55" applyFont="1" applyFill="1" applyBorder="1" applyAlignment="1" applyProtection="1">
      <alignment horizontal="center" vertical="center"/>
      <protection locked="0"/>
    </xf>
    <xf numFmtId="2" fontId="0" fillId="25" borderId="9" xfId="55" applyNumberFormat="1" applyFont="1" applyFill="1" applyBorder="1" applyAlignment="1" applyProtection="1">
      <alignment horizontal="center" vertical="center" wrapText="1"/>
      <protection locked="0"/>
    </xf>
    <xf numFmtId="9" fontId="0" fillId="25" borderId="9" xfId="55" applyFont="1" applyFill="1" applyBorder="1" applyAlignment="1" applyProtection="1">
      <alignment horizontal="center" vertical="center" wrapText="1"/>
      <protection locked="0"/>
    </xf>
    <xf numFmtId="41" fontId="0" fillId="25" borderId="9" xfId="64" applyFont="1" applyFill="1" applyBorder="1" applyAlignment="1" applyProtection="1">
      <alignment horizontal="center" vertical="center"/>
      <protection locked="0"/>
    </xf>
    <xf numFmtId="9" fontId="0" fillId="0" borderId="9" xfId="55" applyFont="1" applyBorder="1" applyAlignment="1" applyProtection="1">
      <alignment horizontal="center" vertical="center"/>
      <protection locked="0"/>
    </xf>
    <xf numFmtId="0" fontId="0" fillId="0" borderId="9" xfId="0" applyNumberFormat="1" applyFont="1" applyBorder="1" applyAlignment="1" applyProtection="1">
      <alignment horizontal="center" vertical="center"/>
      <protection locked="0"/>
    </xf>
    <xf numFmtId="0" fontId="0" fillId="24" borderId="9" xfId="0" applyNumberFormat="1" applyFont="1" applyFill="1" applyBorder="1" applyAlignment="1" applyProtection="1">
      <alignment horizontal="center" vertical="center"/>
      <protection locked="0"/>
    </xf>
    <xf numFmtId="170" fontId="0" fillId="25" borderId="9" xfId="55" applyNumberFormat="1" applyFont="1" applyFill="1" applyBorder="1" applyAlignment="1" applyProtection="1">
      <alignment horizontal="center" vertical="center" wrapText="1"/>
      <protection locked="0"/>
    </xf>
    <xf numFmtId="0" fontId="23" fillId="24" borderId="18" xfId="0" applyFont="1" applyFill="1" applyBorder="1" applyAlignment="1">
      <alignment horizontal="justify" vertical="center" wrapText="1"/>
    </xf>
    <xf numFmtId="0" fontId="23" fillId="24" borderId="9" xfId="0" applyFont="1" applyFill="1" applyBorder="1" applyAlignment="1">
      <alignment horizontal="justify" vertical="center" wrapText="1"/>
    </xf>
    <xf numFmtId="2" fontId="0" fillId="26" borderId="9" xfId="55" applyNumberFormat="1" applyFont="1" applyFill="1" applyBorder="1" applyAlignment="1" applyProtection="1">
      <alignment horizontal="center" vertical="center" wrapText="1"/>
      <protection locked="0"/>
    </xf>
    <xf numFmtId="49" fontId="0" fillId="26" borderId="9" xfId="50" applyNumberFormat="1" applyFont="1" applyFill="1" applyBorder="1" applyAlignment="1" applyProtection="1">
      <alignment horizontal="justify" vertical="top" wrapText="1"/>
      <protection locked="0"/>
    </xf>
    <xf numFmtId="42" fontId="17" fillId="27" borderId="0" xfId="65" applyFont="1" applyFill="1" applyBorder="1" applyAlignment="1" applyProtection="1">
      <alignment vertical="center"/>
      <protection/>
    </xf>
    <xf numFmtId="0" fontId="0" fillId="25" borderId="9" xfId="0" applyFont="1" applyFill="1" applyBorder="1" applyAlignment="1" applyProtection="1">
      <alignment horizontal="center" vertical="center" wrapText="1"/>
      <protection locked="0"/>
    </xf>
    <xf numFmtId="0" fontId="0" fillId="25" borderId="9" xfId="0" applyFill="1" applyBorder="1" applyAlignment="1" applyProtection="1">
      <alignment horizontal="center" vertical="center" wrapText="1"/>
      <protection locked="0"/>
    </xf>
    <xf numFmtId="49" fontId="17" fillId="0" borderId="9" xfId="50" applyNumberFormat="1" applyFont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left" vertical="center" wrapText="1"/>
      <protection/>
    </xf>
    <xf numFmtId="9" fontId="23" fillId="0" borderId="24" xfId="55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  <protection/>
    </xf>
    <xf numFmtId="49" fontId="17" fillId="0" borderId="9" xfId="50" applyNumberFormat="1" applyFont="1" applyBorder="1" applyAlignment="1" applyProtection="1">
      <alignment horizontal="center" vertical="center" wrapText="1"/>
      <protection locked="0"/>
    </xf>
    <xf numFmtId="49" fontId="21" fillId="0" borderId="25" xfId="50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justify" vertical="center" wrapText="1"/>
      <protection/>
    </xf>
    <xf numFmtId="49" fontId="18" fillId="0" borderId="0" xfId="50" applyNumberFormat="1" applyFont="1" applyFill="1" applyBorder="1" applyAlignment="1" applyProtection="1">
      <alignment horizontal="center" vertical="center"/>
      <protection locked="0"/>
    </xf>
    <xf numFmtId="0" fontId="17" fillId="25" borderId="26" xfId="0" applyFont="1" applyFill="1" applyBorder="1" applyAlignment="1" applyProtection="1">
      <alignment horizontal="left" vertical="center" wrapText="1"/>
      <protection/>
    </xf>
    <xf numFmtId="0" fontId="17" fillId="25" borderId="9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justify" vertical="center" wrapText="1"/>
      <protection/>
    </xf>
    <xf numFmtId="0" fontId="0" fillId="0" borderId="9" xfId="0" applyFont="1" applyFill="1" applyBorder="1" applyAlignment="1" applyProtection="1">
      <alignment horizontal="justify" vertical="center" wrapText="1"/>
      <protection/>
    </xf>
    <xf numFmtId="0" fontId="17" fillId="25" borderId="27" xfId="0" applyFont="1" applyFill="1" applyBorder="1" applyAlignment="1" applyProtection="1">
      <alignment horizontal="left" vertical="center" wrapText="1"/>
      <protection/>
    </xf>
    <xf numFmtId="0" fontId="17" fillId="25" borderId="13" xfId="0" applyFont="1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49" fontId="17" fillId="25" borderId="9" xfId="50" applyNumberFormat="1" applyFont="1" applyFill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25" borderId="9" xfId="0" applyFont="1" applyFill="1" applyBorder="1" applyAlignment="1" applyProtection="1">
      <alignment horizontal="center" vertical="center" wrapText="1"/>
      <protection locked="0"/>
    </xf>
    <xf numFmtId="0" fontId="0" fillId="24" borderId="24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1" fontId="0" fillId="0" borderId="9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49" fontId="21" fillId="25" borderId="9" xfId="50" applyNumberFormat="1" applyFont="1" applyFill="1" applyBorder="1" applyAlignment="1" applyProtection="1">
      <alignment horizontal="center" vertical="center" wrapText="1"/>
      <protection locked="0"/>
    </xf>
    <xf numFmtId="49" fontId="27" fillId="0" borderId="9" xfId="50" applyNumberFormat="1" applyFont="1" applyBorder="1" applyAlignment="1" applyProtection="1">
      <alignment horizontal="center" vertical="center" wrapText="1"/>
      <protection/>
    </xf>
    <xf numFmtId="3" fontId="25" fillId="0" borderId="24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49" fontId="0" fillId="0" borderId="9" xfId="50" applyNumberFormat="1" applyFont="1" applyFill="1" applyBorder="1" applyAlignment="1" applyProtection="1">
      <alignment horizontal="center" vertical="center"/>
      <protection locked="0"/>
    </xf>
    <xf numFmtId="49" fontId="17" fillId="0" borderId="25" xfId="50" applyNumberFormat="1" applyFont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justify" vertical="center" wrapText="1"/>
      <protection/>
    </xf>
    <xf numFmtId="0" fontId="0" fillId="0" borderId="15" xfId="0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9" xfId="0" applyFont="1" applyBorder="1" applyAlignment="1" applyProtection="1">
      <alignment horizontal="justify" vertical="center" wrapText="1"/>
      <protection/>
    </xf>
    <xf numFmtId="0" fontId="19" fillId="0" borderId="9" xfId="0" applyFont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4" fillId="28" borderId="9" xfId="0" applyFont="1" applyFill="1" applyBorder="1" applyAlignment="1" applyProtection="1">
      <alignment horizontal="center" vertical="center"/>
      <protection locked="0"/>
    </xf>
    <xf numFmtId="0" fontId="17" fillId="25" borderId="29" xfId="0" applyFont="1" applyFill="1" applyBorder="1" applyAlignment="1" applyProtection="1">
      <alignment horizontal="left" vertical="center" wrapText="1"/>
      <protection/>
    </xf>
    <xf numFmtId="0" fontId="17" fillId="25" borderId="16" xfId="0" applyFont="1" applyFill="1" applyBorder="1" applyAlignment="1" applyProtection="1">
      <alignment horizontal="left" vertical="center" wrapText="1"/>
      <protection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/>
    </xf>
    <xf numFmtId="14" fontId="19" fillId="0" borderId="15" xfId="0" applyNumberFormat="1" applyFont="1" applyBorder="1" applyAlignment="1" applyProtection="1">
      <alignment horizontal="center" vertical="center"/>
      <protection locked="0"/>
    </xf>
    <xf numFmtId="0" fontId="17" fillId="25" borderId="30" xfId="0" applyFont="1" applyFill="1" applyBorder="1" applyAlignment="1" applyProtection="1">
      <alignment horizontal="left" vertical="center" wrapText="1"/>
      <protection/>
    </xf>
    <xf numFmtId="0" fontId="17" fillId="25" borderId="28" xfId="0" applyFont="1" applyFill="1" applyBorder="1" applyAlignment="1" applyProtection="1">
      <alignment horizontal="left" vertical="center" wrapText="1"/>
      <protection/>
    </xf>
    <xf numFmtId="0" fontId="23" fillId="0" borderId="24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7" fillId="0" borderId="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3" fontId="25" fillId="24" borderId="24" xfId="0" applyNumberFormat="1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9" fontId="23" fillId="24" borderId="24" xfId="55" applyFont="1" applyFill="1" applyBorder="1" applyAlignment="1">
      <alignment horizontal="center" vertical="center" wrapText="1"/>
    </xf>
    <xf numFmtId="9" fontId="23" fillId="24" borderId="10" xfId="55" applyFont="1" applyFill="1" applyBorder="1" applyAlignment="1">
      <alignment horizontal="center" vertical="center" wrapText="1"/>
    </xf>
    <xf numFmtId="14" fontId="19" fillId="0" borderId="9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14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Millares_FORMATO POA" xfId="50"/>
    <cellStyle name="Millares_Libro2" xfId="51"/>
    <cellStyle name="Moneda" xfId="52"/>
    <cellStyle name="Neutral" xfId="53"/>
    <cellStyle name="Notas" xfId="54"/>
    <cellStyle name="Porcentaje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  <cellStyle name="Millares [0]" xfId="64"/>
    <cellStyle name="Moned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2</xdr:col>
      <xdr:colOff>266700</xdr:colOff>
      <xdr:row>3</xdr:row>
      <xdr:rowOff>219075</xdr:rowOff>
    </xdr:to>
    <xdr:pic>
      <xdr:nvPicPr>
        <xdr:cNvPr id="1112" name="1 Imagen" descr="LOGO DOCUMENT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" y="47625"/>
          <a:ext cx="12573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W49"/>
  <sheetViews>
    <sheetView showGridLines="0" tabSelected="1" zoomScale="77" zoomScaleNormal="77" workbookViewId="0" topLeftCell="A29">
      <selection activeCell="C34" sqref="C34:L34"/>
    </sheetView>
  </sheetViews>
  <sheetFormatPr defaultColWidth="11.421875" defaultRowHeight="12.75"/>
  <cols>
    <col min="1" max="1" width="8.421875" style="1" customWidth="1"/>
    <col min="2" max="2" width="16.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421875" style="1" customWidth="1"/>
    <col min="10" max="10" width="28.421875" style="1" customWidth="1"/>
    <col min="11" max="11" width="15.57421875" style="1" customWidth="1"/>
    <col min="12" max="12" width="16.421875" style="1" customWidth="1"/>
    <col min="13" max="13" width="20.140625" style="8" customWidth="1"/>
    <col min="14" max="16" width="19.00390625" style="8" customWidth="1"/>
    <col min="17" max="17" width="20.57421875" style="8" customWidth="1"/>
    <col min="18" max="18" width="20.8515625" style="1" customWidth="1"/>
    <col min="19" max="19" width="20.421875" style="1" customWidth="1"/>
    <col min="20" max="20" width="18.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38"/>
      <c r="B1" s="138"/>
      <c r="C1" s="138"/>
      <c r="D1" s="139" t="s">
        <v>14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5" t="s">
        <v>36</v>
      </c>
      <c r="T1" s="135"/>
      <c r="U1" s="135"/>
      <c r="V1" s="135"/>
    </row>
    <row r="2" spans="1:22" ht="27.75" customHeight="1">
      <c r="A2" s="138"/>
      <c r="B2" s="138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6" t="s">
        <v>15</v>
      </c>
      <c r="T2" s="136"/>
      <c r="U2" s="136"/>
      <c r="V2" s="136"/>
    </row>
    <row r="3" spans="1:22" ht="19.5" customHeight="1">
      <c r="A3" s="138"/>
      <c r="B3" s="138"/>
      <c r="C3" s="138"/>
      <c r="D3" s="139" t="s">
        <v>16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2" t="s">
        <v>17</v>
      </c>
      <c r="T3" s="143"/>
      <c r="U3" s="144"/>
      <c r="V3" s="31" t="s">
        <v>18</v>
      </c>
    </row>
    <row r="4" spans="1:22" ht="19.5" customHeight="1">
      <c r="A4" s="138"/>
      <c r="B4" s="138"/>
      <c r="C4" s="138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2" t="s">
        <v>43</v>
      </c>
      <c r="T4" s="143"/>
      <c r="U4" s="144"/>
      <c r="V4" s="32">
        <v>44025</v>
      </c>
    </row>
    <row r="5" spans="1:22" ht="31.5" customHeight="1">
      <c r="A5" s="137" t="s">
        <v>41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3"/>
      <c r="B10" s="16"/>
      <c r="C10" s="16"/>
      <c r="D10" s="16"/>
      <c r="E10" s="16"/>
      <c r="F10" s="16"/>
      <c r="G10" s="15"/>
      <c r="H10" s="16"/>
      <c r="I10" s="16"/>
      <c r="J10" s="16"/>
      <c r="K10" s="16"/>
      <c r="L10" s="16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40" t="s">
        <v>5</v>
      </c>
      <c r="B11" s="141"/>
      <c r="C11" s="141"/>
      <c r="D11" s="101" t="s">
        <v>45</v>
      </c>
      <c r="E11" s="101"/>
      <c r="F11" s="101"/>
      <c r="G11" s="101"/>
      <c r="H11" s="58" t="s">
        <v>2</v>
      </c>
      <c r="I11" s="59" t="s">
        <v>3</v>
      </c>
      <c r="J11" s="28"/>
      <c r="K11" s="89" t="s">
        <v>19</v>
      </c>
      <c r="L11" s="90"/>
      <c r="M11" s="145" t="s">
        <v>77</v>
      </c>
      <c r="N11" s="145"/>
      <c r="O11" s="145"/>
      <c r="P11" s="145"/>
      <c r="Q11" s="95" t="s">
        <v>65</v>
      </c>
      <c r="R11" s="95"/>
      <c r="S11" s="30"/>
      <c r="T11" s="30"/>
      <c r="U11" s="30"/>
      <c r="V11" s="30"/>
    </row>
    <row r="12" spans="1:22" ht="27.75" customHeight="1">
      <c r="A12" s="107" t="s">
        <v>24</v>
      </c>
      <c r="B12" s="108"/>
      <c r="C12" s="108"/>
      <c r="D12" s="105" t="s">
        <v>46</v>
      </c>
      <c r="E12" s="105"/>
      <c r="F12" s="105"/>
      <c r="G12" s="105"/>
      <c r="H12" s="36" t="s">
        <v>4</v>
      </c>
      <c r="I12" s="37">
        <v>1736655514</v>
      </c>
      <c r="J12" s="17"/>
      <c r="K12" s="91"/>
      <c r="L12" s="92"/>
      <c r="M12" s="60" t="s">
        <v>61</v>
      </c>
      <c r="N12" s="60" t="s">
        <v>62</v>
      </c>
      <c r="O12" s="60" t="s">
        <v>63</v>
      </c>
      <c r="P12" s="60" t="s">
        <v>64</v>
      </c>
      <c r="Q12" s="95"/>
      <c r="R12" s="95"/>
      <c r="S12" s="6"/>
      <c r="T12" s="6"/>
      <c r="U12" s="6"/>
      <c r="V12" s="6"/>
    </row>
    <row r="13" spans="1:22" ht="15.75" customHeight="1">
      <c r="A13" s="103"/>
      <c r="B13" s="104"/>
      <c r="C13" s="104"/>
      <c r="D13" s="106"/>
      <c r="E13" s="106"/>
      <c r="F13" s="106"/>
      <c r="G13" s="106"/>
      <c r="H13" s="18" t="s">
        <v>6</v>
      </c>
      <c r="I13" s="34" t="s">
        <v>7</v>
      </c>
      <c r="J13" s="17"/>
      <c r="K13" s="93"/>
      <c r="L13" s="94"/>
      <c r="M13" s="14" t="s">
        <v>47</v>
      </c>
      <c r="N13" s="14"/>
      <c r="O13" s="14"/>
      <c r="P13" s="14"/>
      <c r="Q13" s="95"/>
      <c r="R13" s="95"/>
      <c r="S13" s="6"/>
      <c r="T13" s="6"/>
      <c r="U13" s="6"/>
      <c r="V13" s="6"/>
    </row>
    <row r="14" spans="1:22" ht="15.75" customHeight="1">
      <c r="A14" s="103"/>
      <c r="B14" s="104"/>
      <c r="C14" s="104"/>
      <c r="D14" s="106"/>
      <c r="E14" s="106"/>
      <c r="F14" s="106"/>
      <c r="G14" s="106"/>
      <c r="H14" s="18" t="s">
        <v>8</v>
      </c>
      <c r="I14" s="34" t="s">
        <v>7</v>
      </c>
      <c r="J14" s="20"/>
      <c r="K14" s="19"/>
      <c r="L14" s="21"/>
      <c r="M14" s="102"/>
      <c r="N14" s="102"/>
      <c r="O14" s="102"/>
      <c r="P14" s="102"/>
      <c r="Q14" s="102"/>
      <c r="R14" s="102"/>
      <c r="S14" s="102"/>
      <c r="T14" s="102"/>
      <c r="U14" s="102"/>
      <c r="V14" s="102"/>
    </row>
    <row r="15" spans="1:22" ht="15.75" customHeight="1">
      <c r="A15" s="103" t="s">
        <v>0</v>
      </c>
      <c r="B15" s="104"/>
      <c r="C15" s="104"/>
      <c r="D15" s="106" t="s">
        <v>49</v>
      </c>
      <c r="E15" s="106"/>
      <c r="F15" s="106"/>
      <c r="G15" s="106"/>
      <c r="H15" s="18" t="s">
        <v>9</v>
      </c>
      <c r="I15" s="34" t="s">
        <v>7</v>
      </c>
      <c r="J15" s="20"/>
      <c r="K15" s="19"/>
      <c r="L15" s="21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103"/>
      <c r="B16" s="104"/>
      <c r="C16" s="104"/>
      <c r="D16" s="106"/>
      <c r="E16" s="106"/>
      <c r="F16" s="106"/>
      <c r="G16" s="106"/>
      <c r="H16" s="18" t="s">
        <v>26</v>
      </c>
      <c r="I16" s="34" t="s">
        <v>7</v>
      </c>
      <c r="J16" s="20"/>
      <c r="K16" s="19"/>
      <c r="L16" s="21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103"/>
      <c r="B17" s="104"/>
      <c r="C17" s="104"/>
      <c r="D17" s="106"/>
      <c r="E17" s="106"/>
      <c r="F17" s="106"/>
      <c r="G17" s="106"/>
      <c r="H17" s="18" t="s">
        <v>27</v>
      </c>
      <c r="I17" s="34" t="s">
        <v>7</v>
      </c>
      <c r="J17" s="20"/>
      <c r="K17" s="19"/>
      <c r="L17" s="21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103" t="s">
        <v>25</v>
      </c>
      <c r="B18" s="104"/>
      <c r="C18" s="104"/>
      <c r="D18" s="120"/>
      <c r="E18" s="120"/>
      <c r="F18" s="120"/>
      <c r="G18" s="120"/>
      <c r="H18" s="18" t="s">
        <v>28</v>
      </c>
      <c r="I18" s="34" t="s">
        <v>7</v>
      </c>
      <c r="J18" s="20"/>
      <c r="K18" s="19"/>
      <c r="L18" s="21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03"/>
      <c r="B19" s="104"/>
      <c r="C19" s="104"/>
      <c r="D19" s="120"/>
      <c r="E19" s="120"/>
      <c r="F19" s="120"/>
      <c r="G19" s="120"/>
      <c r="H19" s="18" t="s">
        <v>29</v>
      </c>
      <c r="I19" s="34" t="s">
        <v>7</v>
      </c>
      <c r="J19" s="20"/>
      <c r="K19" s="19"/>
      <c r="L19" s="21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 thickBot="1">
      <c r="A20" s="147"/>
      <c r="B20" s="148"/>
      <c r="C20" s="148"/>
      <c r="D20" s="121"/>
      <c r="E20" s="121"/>
      <c r="F20" s="121"/>
      <c r="G20" s="121"/>
      <c r="H20" s="35" t="s">
        <v>1</v>
      </c>
      <c r="I20" s="49">
        <f>SUM(I12:I19)</f>
        <v>1736655514</v>
      </c>
      <c r="J20" s="20"/>
      <c r="K20" s="19"/>
      <c r="L20" s="21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3" ht="30.75" customHeight="1">
      <c r="A21" s="145">
        <v>0</v>
      </c>
      <c r="B21" s="98" t="s">
        <v>42</v>
      </c>
      <c r="C21" s="98"/>
      <c r="D21" s="98"/>
      <c r="E21" s="98"/>
      <c r="F21" s="98"/>
      <c r="G21" s="151" t="s">
        <v>35</v>
      </c>
      <c r="H21" s="152" t="s">
        <v>69</v>
      </c>
      <c r="I21" s="153"/>
      <c r="J21" s="123" t="s">
        <v>68</v>
      </c>
      <c r="K21" s="98" t="s">
        <v>34</v>
      </c>
      <c r="L21" s="98"/>
      <c r="M21" s="126" t="s">
        <v>67</v>
      </c>
      <c r="N21" s="126"/>
      <c r="O21" s="126" t="s">
        <v>66</v>
      </c>
      <c r="P21" s="126"/>
      <c r="Q21" s="113" t="s">
        <v>21</v>
      </c>
      <c r="R21" s="116" t="s">
        <v>22</v>
      </c>
      <c r="S21" s="88" t="s">
        <v>23</v>
      </c>
      <c r="T21" s="116" t="s">
        <v>38</v>
      </c>
      <c r="U21" s="88" t="s">
        <v>39</v>
      </c>
      <c r="V21" s="112" t="s">
        <v>32</v>
      </c>
      <c r="W21" s="86" t="s">
        <v>40</v>
      </c>
    </row>
    <row r="22" spans="1:23" ht="12.75" customHeight="1">
      <c r="A22" s="145"/>
      <c r="B22" s="98"/>
      <c r="C22" s="98"/>
      <c r="D22" s="98"/>
      <c r="E22" s="98"/>
      <c r="F22" s="98"/>
      <c r="G22" s="151"/>
      <c r="H22" s="152"/>
      <c r="I22" s="153"/>
      <c r="J22" s="123"/>
      <c r="K22" s="98"/>
      <c r="L22" s="98"/>
      <c r="M22" s="122" t="s">
        <v>20</v>
      </c>
      <c r="N22" s="99" t="s">
        <v>13</v>
      </c>
      <c r="O22" s="100" t="s">
        <v>20</v>
      </c>
      <c r="P22" s="127" t="s">
        <v>13</v>
      </c>
      <c r="Q22" s="114"/>
      <c r="R22" s="116"/>
      <c r="S22" s="88"/>
      <c r="T22" s="116"/>
      <c r="U22" s="88"/>
      <c r="V22" s="112"/>
      <c r="W22" s="87"/>
    </row>
    <row r="23" spans="1:23" ht="38.25" customHeight="1">
      <c r="A23" s="145"/>
      <c r="B23" s="98"/>
      <c r="C23" s="98"/>
      <c r="D23" s="98"/>
      <c r="E23" s="98"/>
      <c r="F23" s="98"/>
      <c r="G23" s="151"/>
      <c r="H23" s="154"/>
      <c r="I23" s="155"/>
      <c r="J23" s="123"/>
      <c r="K23" s="98"/>
      <c r="L23" s="98"/>
      <c r="M23" s="122"/>
      <c r="N23" s="99"/>
      <c r="O23" s="100"/>
      <c r="P23" s="127"/>
      <c r="Q23" s="115"/>
      <c r="R23" s="116"/>
      <c r="S23" s="88"/>
      <c r="T23" s="116"/>
      <c r="U23" s="88"/>
      <c r="V23" s="112"/>
      <c r="W23" s="87"/>
    </row>
    <row r="24" spans="1:23" ht="111" customHeight="1">
      <c r="A24" s="39">
        <v>1</v>
      </c>
      <c r="B24" s="133" t="s">
        <v>50</v>
      </c>
      <c r="C24" s="133"/>
      <c r="D24" s="133"/>
      <c r="E24" s="133"/>
      <c r="F24" s="133"/>
      <c r="G24" s="81" t="s">
        <v>70</v>
      </c>
      <c r="H24" s="96">
        <v>1</v>
      </c>
      <c r="I24" s="97"/>
      <c r="J24" s="44">
        <v>1</v>
      </c>
      <c r="K24" s="124" t="s">
        <v>72</v>
      </c>
      <c r="L24" s="125"/>
      <c r="M24" s="80">
        <v>0.1</v>
      </c>
      <c r="N24" s="38">
        <f>(M24/H24)</f>
        <v>0.1</v>
      </c>
      <c r="O24" s="42">
        <f>+M24*J24</f>
        <v>0.1</v>
      </c>
      <c r="P24" s="38">
        <f>O24/J24</f>
        <v>0.1</v>
      </c>
      <c r="Q24" s="43">
        <v>1695357663.7</v>
      </c>
      <c r="R24" s="67">
        <f>326436191+7293658+5422014+4192303+3469623-1</f>
        <v>346813788</v>
      </c>
      <c r="S24" s="48">
        <f>R24/Q24</f>
        <v>0.2045667385860651</v>
      </c>
      <c r="T24" s="76"/>
      <c r="U24" s="77">
        <f>T24/R24</f>
        <v>0</v>
      </c>
      <c r="V24" s="61" t="s">
        <v>80</v>
      </c>
      <c r="W24" s="62"/>
    </row>
    <row r="25" spans="1:23" ht="49.5" customHeight="1">
      <c r="A25" s="39">
        <v>2</v>
      </c>
      <c r="B25" s="133" t="s">
        <v>51</v>
      </c>
      <c r="C25" s="133"/>
      <c r="D25" s="133"/>
      <c r="E25" s="133"/>
      <c r="F25" s="133"/>
      <c r="G25" s="81" t="s">
        <v>71</v>
      </c>
      <c r="H25" s="96">
        <v>1</v>
      </c>
      <c r="I25" s="97">
        <v>1</v>
      </c>
      <c r="J25" s="45">
        <v>1</v>
      </c>
      <c r="K25" s="124" t="s">
        <v>73</v>
      </c>
      <c r="L25" s="125" t="s">
        <v>55</v>
      </c>
      <c r="M25" s="75">
        <v>0.25</v>
      </c>
      <c r="N25" s="38">
        <f>(M25/H25)</f>
        <v>0.25</v>
      </c>
      <c r="O25" s="41">
        <f>M25</f>
        <v>0.25</v>
      </c>
      <c r="P25" s="38">
        <f>O25/J25</f>
        <v>0.25</v>
      </c>
      <c r="Q25" s="46">
        <v>0</v>
      </c>
      <c r="R25" s="67"/>
      <c r="S25" s="48" t="e">
        <f aca="true" t="shared" si="0" ref="S25:S28">R25/Q25</f>
        <v>#DIV/0!</v>
      </c>
      <c r="T25" s="76"/>
      <c r="U25" s="77" t="e">
        <f>T25/R25</f>
        <v>#DIV/0!</v>
      </c>
      <c r="V25" s="61" t="s">
        <v>79</v>
      </c>
      <c r="W25" s="63"/>
    </row>
    <row r="26" spans="1:23" ht="58.5" customHeight="1">
      <c r="A26" s="40">
        <v>3</v>
      </c>
      <c r="B26" s="130" t="s">
        <v>52</v>
      </c>
      <c r="C26" s="131"/>
      <c r="D26" s="131"/>
      <c r="E26" s="131"/>
      <c r="F26" s="132"/>
      <c r="G26" s="82" t="s">
        <v>52</v>
      </c>
      <c r="H26" s="128">
        <v>6</v>
      </c>
      <c r="I26" s="129">
        <v>2</v>
      </c>
      <c r="J26" s="44">
        <v>6</v>
      </c>
      <c r="K26" s="124" t="s">
        <v>74</v>
      </c>
      <c r="L26" s="125" t="s">
        <v>56</v>
      </c>
      <c r="M26" s="74">
        <v>0.8</v>
      </c>
      <c r="N26" s="38">
        <f>(M26/H26)</f>
        <v>0.13333333333333333</v>
      </c>
      <c r="O26" s="42">
        <f>M26</f>
        <v>0.8</v>
      </c>
      <c r="P26" s="38">
        <f>O26/J26</f>
        <v>0.13333333333333333</v>
      </c>
      <c r="Q26" s="43">
        <v>37297850.3</v>
      </c>
      <c r="R26" s="67">
        <f>21688057+7293658+5422014</f>
        <v>34403729</v>
      </c>
      <c r="S26" s="48">
        <f>R26/Q26</f>
        <v>0.922405144620359</v>
      </c>
      <c r="T26" s="76"/>
      <c r="U26" s="78">
        <f aca="true" t="shared" si="1" ref="U26:U27">T26/R26</f>
        <v>0</v>
      </c>
      <c r="V26" s="61" t="s">
        <v>81</v>
      </c>
      <c r="W26" s="62"/>
    </row>
    <row r="27" spans="1:23" ht="63.75">
      <c r="A27" s="40">
        <v>4</v>
      </c>
      <c r="B27" s="130" t="s">
        <v>53</v>
      </c>
      <c r="C27" s="131"/>
      <c r="D27" s="131"/>
      <c r="E27" s="131"/>
      <c r="F27" s="132"/>
      <c r="G27" s="82" t="s">
        <v>53</v>
      </c>
      <c r="H27" s="128">
        <v>5</v>
      </c>
      <c r="I27" s="129">
        <v>5</v>
      </c>
      <c r="J27" s="44">
        <v>5</v>
      </c>
      <c r="K27" s="124" t="s">
        <v>75</v>
      </c>
      <c r="L27" s="125" t="s">
        <v>57</v>
      </c>
      <c r="M27" s="83">
        <v>5</v>
      </c>
      <c r="N27" s="38">
        <f>(M27/H27)</f>
        <v>1</v>
      </c>
      <c r="O27" s="42">
        <f>M27</f>
        <v>5</v>
      </c>
      <c r="P27" s="38">
        <f>O27/J27</f>
        <v>1</v>
      </c>
      <c r="Q27" s="46">
        <v>4000000</v>
      </c>
      <c r="R27" s="67">
        <v>4000000</v>
      </c>
      <c r="S27" s="48">
        <f t="shared" si="0"/>
        <v>1</v>
      </c>
      <c r="T27" s="76"/>
      <c r="U27" s="77">
        <f t="shared" si="1"/>
        <v>0</v>
      </c>
      <c r="V27" s="84" t="s">
        <v>82</v>
      </c>
      <c r="W27" s="64"/>
    </row>
    <row r="28" spans="1:23" ht="57">
      <c r="A28" s="56">
        <v>5</v>
      </c>
      <c r="B28" s="117" t="s">
        <v>54</v>
      </c>
      <c r="C28" s="118"/>
      <c r="D28" s="118"/>
      <c r="E28" s="118"/>
      <c r="F28" s="119"/>
      <c r="G28" s="82" t="s">
        <v>54</v>
      </c>
      <c r="H28" s="158">
        <v>0.08</v>
      </c>
      <c r="I28" s="159">
        <v>0.08</v>
      </c>
      <c r="J28" s="51">
        <v>0.08</v>
      </c>
      <c r="K28" s="156" t="s">
        <v>76</v>
      </c>
      <c r="L28" s="157" t="s">
        <v>58</v>
      </c>
      <c r="M28" s="75">
        <v>0.02</v>
      </c>
      <c r="N28" s="38">
        <f>(M28/H28)</f>
        <v>0.25</v>
      </c>
      <c r="O28" s="53">
        <f>M28</f>
        <v>0.02</v>
      </c>
      <c r="P28" s="52">
        <f>O28/J28</f>
        <v>0.25</v>
      </c>
      <c r="Q28" s="54">
        <v>0</v>
      </c>
      <c r="R28" s="67"/>
      <c r="S28" s="55" t="e">
        <f t="shared" si="0"/>
        <v>#DIV/0!</v>
      </c>
      <c r="T28" s="76"/>
      <c r="U28" s="79" t="e">
        <f>T28/R28</f>
        <v>#DIV/0!</v>
      </c>
      <c r="V28" s="61" t="s">
        <v>78</v>
      </c>
      <c r="W28" s="65"/>
    </row>
    <row r="29" spans="1:21" s="22" customFormat="1" ht="24.75" customHeight="1">
      <c r="A29" s="109" t="s">
        <v>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69"/>
      <c r="O29" s="70"/>
      <c r="P29" s="69"/>
      <c r="Q29" s="71">
        <f>SUM(Q24:Q28)</f>
        <v>1736655514</v>
      </c>
      <c r="R29" s="68">
        <f>SUM(R24:R28)</f>
        <v>385217517</v>
      </c>
      <c r="S29" s="72">
        <f>R29/Q29</f>
        <v>0.22181573368729707</v>
      </c>
      <c r="T29" s="66">
        <f>SUM(T24:T28)</f>
        <v>0</v>
      </c>
      <c r="U29" s="73">
        <f>T29/R29</f>
        <v>0</v>
      </c>
    </row>
    <row r="30" spans="2:20" s="22" customFormat="1" ht="30.75" customHeight="1">
      <c r="B30" s="161" t="s">
        <v>31</v>
      </c>
      <c r="C30" s="162"/>
      <c r="D30" s="23">
        <v>1</v>
      </c>
      <c r="F30" s="24" t="s">
        <v>30</v>
      </c>
      <c r="G30" s="163">
        <v>44211</v>
      </c>
      <c r="H30" s="164"/>
      <c r="M30" s="29"/>
      <c r="N30" s="47">
        <f>AVERAGE(N24:N28)</f>
        <v>0.3466666666666667</v>
      </c>
      <c r="O30" s="25"/>
      <c r="P30" s="47">
        <f>AVERAGE(P24:P28)</f>
        <v>0.3466666666666667</v>
      </c>
      <c r="Q30" s="50"/>
      <c r="R30" s="85">
        <v>385858459</v>
      </c>
      <c r="S30" s="26"/>
      <c r="T30" s="57"/>
    </row>
    <row r="31" spans="18:19" ht="12.75">
      <c r="R31" s="9"/>
      <c r="S31" s="9"/>
    </row>
    <row r="32" spans="18:19" ht="12.75">
      <c r="R32" s="9"/>
      <c r="S32" s="9"/>
    </row>
    <row r="33" spans="1:22" s="11" customFormat="1" ht="21.75" customHeight="1">
      <c r="A33" s="1"/>
      <c r="B33" s="10"/>
      <c r="C33" s="134" t="s">
        <v>33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10" t="s">
        <v>37</v>
      </c>
      <c r="N33" s="110"/>
      <c r="O33" s="110"/>
      <c r="P33" s="110"/>
      <c r="Q33" s="110"/>
      <c r="R33" s="110"/>
      <c r="S33" s="110"/>
      <c r="T33" s="110"/>
      <c r="U33" s="110"/>
      <c r="V33" s="111"/>
    </row>
    <row r="34" spans="1:22" s="11" customFormat="1" ht="29.25" customHeight="1">
      <c r="A34" s="149" t="s">
        <v>10</v>
      </c>
      <c r="B34" s="150"/>
      <c r="C34" s="134" t="s">
        <v>60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10" t="s">
        <v>44</v>
      </c>
      <c r="N34" s="110"/>
      <c r="O34" s="110"/>
      <c r="P34" s="110"/>
      <c r="Q34" s="110"/>
      <c r="R34" s="110"/>
      <c r="S34" s="110"/>
      <c r="T34" s="110"/>
      <c r="U34" s="110"/>
      <c r="V34" s="111"/>
    </row>
    <row r="35" spans="1:22" ht="29.25" customHeight="1">
      <c r="A35" s="149" t="s">
        <v>11</v>
      </c>
      <c r="B35" s="150"/>
      <c r="C35" s="134" t="s">
        <v>48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10" t="s">
        <v>59</v>
      </c>
      <c r="N35" s="110"/>
      <c r="O35" s="110"/>
      <c r="P35" s="110"/>
      <c r="Q35" s="110"/>
      <c r="R35" s="110"/>
      <c r="S35" s="110"/>
      <c r="T35" s="110"/>
      <c r="U35" s="110"/>
      <c r="V35" s="111"/>
    </row>
    <row r="36" spans="1:22" ht="29.25" customHeight="1">
      <c r="A36" s="149" t="s">
        <v>12</v>
      </c>
      <c r="B36" s="150"/>
      <c r="C36" s="160">
        <v>44300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46">
        <f>C36</f>
        <v>44300</v>
      </c>
      <c r="N36" s="110"/>
      <c r="O36" s="110"/>
      <c r="P36" s="110"/>
      <c r="Q36" s="110"/>
      <c r="R36" s="110"/>
      <c r="S36" s="110"/>
      <c r="T36" s="110"/>
      <c r="U36" s="110"/>
      <c r="V36" s="111"/>
    </row>
    <row r="49" ht="12.75">
      <c r="K49" s="27"/>
    </row>
  </sheetData>
  <mergeCells count="68">
    <mergeCell ref="M36:V36"/>
    <mergeCell ref="A18:C20"/>
    <mergeCell ref="A34:B34"/>
    <mergeCell ref="A21:A23"/>
    <mergeCell ref="B21:F23"/>
    <mergeCell ref="G21:G23"/>
    <mergeCell ref="H21:I23"/>
    <mergeCell ref="K28:L28"/>
    <mergeCell ref="H28:I28"/>
    <mergeCell ref="O21:P21"/>
    <mergeCell ref="C36:L36"/>
    <mergeCell ref="C33:L33"/>
    <mergeCell ref="A36:B36"/>
    <mergeCell ref="A35:B35"/>
    <mergeCell ref="B30:C30"/>
    <mergeCell ref="G30:H30"/>
    <mergeCell ref="C35:L35"/>
    <mergeCell ref="B26:F26"/>
    <mergeCell ref="C34:L34"/>
    <mergeCell ref="S1:V1"/>
    <mergeCell ref="S2:V2"/>
    <mergeCell ref="A5:V5"/>
    <mergeCell ref="A1:C4"/>
    <mergeCell ref="D1:R2"/>
    <mergeCell ref="A11:C11"/>
    <mergeCell ref="S3:U3"/>
    <mergeCell ref="S4:U4"/>
    <mergeCell ref="M33:V33"/>
    <mergeCell ref="M35:V35"/>
    <mergeCell ref="D3:R4"/>
    <mergeCell ref="K24:L24"/>
    <mergeCell ref="M11:P11"/>
    <mergeCell ref="D18:G20"/>
    <mergeCell ref="R21:R23"/>
    <mergeCell ref="M22:M23"/>
    <mergeCell ref="J21:J23"/>
    <mergeCell ref="K27:L27"/>
    <mergeCell ref="M21:N21"/>
    <mergeCell ref="P22:P23"/>
    <mergeCell ref="H27:I27"/>
    <mergeCell ref="B27:F27"/>
    <mergeCell ref="B24:F24"/>
    <mergeCell ref="B25:F25"/>
    <mergeCell ref="H25:I25"/>
    <mergeCell ref="K25:L25"/>
    <mergeCell ref="H26:I26"/>
    <mergeCell ref="K26:L26"/>
    <mergeCell ref="A29:M29"/>
    <mergeCell ref="M34:V34"/>
    <mergeCell ref="V21:V23"/>
    <mergeCell ref="Q21:Q23"/>
    <mergeCell ref="T21:T23"/>
    <mergeCell ref="B28:F28"/>
    <mergeCell ref="D11:G11"/>
    <mergeCell ref="M14:V14"/>
    <mergeCell ref="A15:C17"/>
    <mergeCell ref="D12:G14"/>
    <mergeCell ref="D15:G17"/>
    <mergeCell ref="A12:C14"/>
    <mergeCell ref="W21:W23"/>
    <mergeCell ref="U21:U23"/>
    <mergeCell ref="K11:L13"/>
    <mergeCell ref="Q11:R13"/>
    <mergeCell ref="H24:I24"/>
    <mergeCell ref="K21:L23"/>
    <mergeCell ref="N22:N23"/>
    <mergeCell ref="O22:O23"/>
    <mergeCell ref="S21:S23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USUARIO</cp:lastModifiedBy>
  <cp:lastPrinted>2017-09-19T13:50:20Z</cp:lastPrinted>
  <dcterms:created xsi:type="dcterms:W3CDTF">2009-04-01T16:45:05Z</dcterms:created>
  <dcterms:modified xsi:type="dcterms:W3CDTF">2021-05-27T15:17:40Z</dcterms:modified>
  <cp:category/>
  <cp:version/>
  <cp:contentType/>
  <cp:contentStatus/>
</cp:coreProperties>
</file>