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FEV18 I TRIMESTRE 2021_RECIBIDOS\8. RESPONSABILIDAD ECOLÓGICA\"/>
    </mc:Choice>
  </mc:AlternateContent>
  <bookViews>
    <workbookView xWindow="0" yWindow="0" windowWidth="20490" windowHeight="6120"/>
  </bookViews>
  <sheets>
    <sheet name="POA-1" sheetId="2" r:id="rId1"/>
  </sheets>
  <calcPr calcId="162913"/>
</workbook>
</file>

<file path=xl/calcChain.xml><?xml version="1.0" encoding="utf-8"?>
<calcChain xmlns="http://schemas.openxmlformats.org/spreadsheetml/2006/main">
  <c r="O23" i="2" l="1"/>
  <c r="N25" i="2"/>
  <c r="N28" i="2"/>
  <c r="N32" i="2"/>
  <c r="N33" i="2"/>
  <c r="N23" i="2"/>
  <c r="N26" i="2"/>
  <c r="N27" i="2"/>
  <c r="N29" i="2"/>
  <c r="N30" i="2"/>
  <c r="N31" i="2"/>
  <c r="O32" i="2" l="1"/>
  <c r="O26" i="2"/>
  <c r="N24" i="2"/>
  <c r="H41" i="2"/>
  <c r="S24" i="2"/>
  <c r="S23" i="2"/>
  <c r="I19" i="2"/>
  <c r="U24" i="2"/>
  <c r="U25" i="2"/>
  <c r="U26" i="2"/>
  <c r="U27" i="2"/>
  <c r="U28" i="2"/>
  <c r="U29" i="2"/>
  <c r="U30" i="2"/>
  <c r="U31" i="2"/>
  <c r="U32" i="2"/>
  <c r="U33" i="2"/>
  <c r="U23" i="2"/>
  <c r="T34" i="2"/>
  <c r="S30" i="2"/>
  <c r="Q34" i="2"/>
  <c r="P23" i="2"/>
  <c r="S25" i="2"/>
  <c r="S26" i="2"/>
  <c r="S27" i="2"/>
  <c r="S28" i="2"/>
  <c r="S29" i="2"/>
  <c r="S32" i="2"/>
  <c r="S31" i="2"/>
  <c r="S33" i="2"/>
  <c r="R34" i="2"/>
  <c r="S34" i="2" s="1"/>
  <c r="U34" i="2" l="1"/>
  <c r="P26" i="2"/>
  <c r="P32" i="2"/>
  <c r="N35" i="2"/>
  <c r="P35" i="2" l="1"/>
</calcChain>
</file>

<file path=xl/sharedStrings.xml><?xml version="1.0" encoding="utf-8"?>
<sst xmlns="http://schemas.openxmlformats.org/spreadsheetml/2006/main" count="109" uniqueCount="89">
  <si>
    <t>PROYECTO: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</si>
  <si>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</si>
  <si>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</si>
  <si>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</si>
  <si>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</si>
  <si>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</si>
  <si>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</si>
  <si>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</si>
  <si>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</si>
  <si>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</si>
  <si>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</si>
  <si>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</si>
  <si>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</si>
  <si>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</si>
  <si>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</si>
  <si>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</si>
  <si>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</si>
  <si>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</si>
  <si>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</si>
  <si>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</si>
  <si>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</si>
  <si>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</si>
  <si>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</si>
  <si>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</si>
  <si>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</si>
  <si>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</si>
  <si>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</si>
  <si>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</si>
  <si>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</si>
  <si>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</si>
  <si>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</si>
  <si>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</si>
  <si>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</si>
  <si>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</si>
  <si>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>ACTIVIDADES  POA</t>
  </si>
  <si>
    <t>EVALUACIÓN MISIONAL</t>
  </si>
  <si>
    <t>APROBO</t>
  </si>
  <si>
    <t>VALOR PAGADO ($)
ACTIVIDAD</t>
  </si>
  <si>
    <t>% DE EJECUCIÓN
SOBRE PAGOS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</si>
  <si>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2"/>
      </rPr>
      <t xml:space="preserve"> 
(Señalar ruta magnetica o fisica de acceso a la evidencia)</t>
    </r>
  </si>
  <si>
    <t>REGISTRO PARA  SEGUIMIENTO PLANES OPERATIVOS - POAS</t>
  </si>
  <si>
    <t>No.</t>
  </si>
  <si>
    <t>Versión 1</t>
  </si>
  <si>
    <t xml:space="preserve">ACTIVIDADES ACCIONES OPERATIVAS  PROYECTO PA  </t>
  </si>
  <si>
    <t>X</t>
  </si>
  <si>
    <t>Fortalecimiento del SINA para la gestión ambiental</t>
  </si>
  <si>
    <t>Responsabilidad Ecológica</t>
  </si>
  <si>
    <t>Subdirector Administración Recursos Naturales</t>
  </si>
  <si>
    <t>LUIS HAIR DUEÑAS GOMEZ</t>
  </si>
  <si>
    <t>Responsable proceso Evaluación Misional</t>
  </si>
  <si>
    <t>Unidad Ambiental de Reacción Inmediata URI Ambiental</t>
  </si>
  <si>
    <t>Realizar 2 operativo a actividades mineras (páramo y zonas prohibidas)</t>
  </si>
  <si>
    <t>Realizar 2 operativos a actividades a movilización de productos provenientes del recurso flora</t>
  </si>
  <si>
    <t xml:space="preserve">Realizar 1 operativo de fuente fijas, industrias (corredor industrial) y seguimiento a lo establecido en la resolucion 618 de 2013 y demas que apliquen </t>
  </si>
  <si>
    <t>Realizar el 100% de los operativos solicitados según demanda recurso hidrico</t>
  </si>
  <si>
    <t>Realizar el 100% de los operativos solicitados según demanda Mineria</t>
  </si>
  <si>
    <t>Realizar el 100% de los operativos solicitados según demanda Emisiones Atmosfericas</t>
  </si>
  <si>
    <t>Realizar el 100% de los operativos solicitados según demanda recurso Fuentes Moviles</t>
  </si>
  <si>
    <t>Realizar los operativos solicitados según demanda recurso flora</t>
  </si>
  <si>
    <t>Participar en la mesa  Mesa operativa del medio ambiente</t>
  </si>
  <si>
    <t>Coordinar el Comité interinstitucional para el tráfico ilegal de flora y fauna silvestre</t>
  </si>
  <si>
    <t>Realizar operativos a las actividades de alto impacto que se desarrollen en la jurisdicción, que incluyan el control al uso, manejo, aprovechamiento y/o movilización de la naturaleza</t>
  </si>
  <si>
    <t>Realizar los operativos solicitados según demanda.</t>
  </si>
  <si>
    <t>Implementar las acciones definidas en los comités de reacción inmediata (Comité interinstitucional para el tráfico ilegal de flora y fauna silvestre - Mesa operativa del medio ambiente)</t>
  </si>
  <si>
    <t>(Numero de operativos realizados/No. De operativos programados)*100</t>
  </si>
  <si>
    <t>(Numero de operativos realizados/No. De operativos solicitados)*100</t>
  </si>
  <si>
    <t>(Numero de reuniones realizadas/No. De reuniones programadas)*100</t>
  </si>
  <si>
    <t>Realizar el 100% de los operativos solicitados según demanda Fauna</t>
  </si>
  <si>
    <t>DICIEMBRE</t>
  </si>
  <si>
    <t>AÑO: 2021</t>
  </si>
  <si>
    <t xml:space="preserve">TRIMESTRE EVALUADO </t>
  </si>
  <si>
    <t>MARZO</t>
  </si>
  <si>
    <t>JUNIO</t>
  </si>
  <si>
    <t>SEPTIEMBRE</t>
  </si>
  <si>
    <t>AVANCE METAS PA 2021</t>
  </si>
  <si>
    <t>AVANCE METAS POA 2021</t>
  </si>
  <si>
    <t>METAS AÑO 2021 P.A.</t>
  </si>
  <si>
    <t>METAS AÑO 2021 POA</t>
  </si>
  <si>
    <t>Se han realizado a corte del presente informe 27 operativos de control a recurso hidrico</t>
  </si>
  <si>
    <t>Se han realizado a corte del presente informe 5 operativos de control a recurso Fauna</t>
  </si>
  <si>
    <t>Se han realizado a corte del presente informe 17 operativos de control a Mineria</t>
  </si>
  <si>
    <t>Se han realizado a corte del presente informe 1 operativos de control a emisiones atmosfericas</t>
  </si>
  <si>
    <t>Se han realizado a corte del presente informe 29 operativos de control a recurso flora</t>
  </si>
  <si>
    <t>Se realizo operativo de mineria de areas que no cuentan con el lleno de los requisitos ambientales</t>
  </si>
  <si>
    <t>Se realizo operativo de Flora , al uso, aprovechamiento, y transporte.</t>
  </si>
  <si>
    <t>D:\COMPARTIDA\2021\OPERATIVOS\CONSOLIDADO OPERATIVOS ENE-DIC 2021</t>
  </si>
  <si>
    <t>HEILER MARTIN RICAURTE AVELLA</t>
  </si>
  <si>
    <t>Se encuentra en elaboracion los estudios previos para la contratacion</t>
  </si>
  <si>
    <t>Se han realizado operativos de emisiones atmosfericas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</si>
</sst>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\ * #,##0_);_(&quot;$&quot;\ * \(#,##0\);_(&quot;$&quot;\ * &quot;-&quot;_);_(@_)"/>
    <numFmt numFmtId="165" formatCode="_(* #,##0.00_);_(* \(#,##0.00\);_(* &quot;-&quot;??_);_(@_)"/>
    <numFmt numFmtId="166" formatCode="_ * #,##0.00_ ;_ * \-#,##0.00_ ;_ * &quot;-&quot;??_ ;_ @_ "/>
    <numFmt numFmtId="167" formatCode="_(* #,##0_);_(* \(#,##0\);_(* &quot;-&quot;??_);_(@_)"/>
    <numFmt numFmtId="168" formatCode="_-[$$-340A]\ * #,##0_-;\-[$$-340A]\ * #,##0_-;_-[$$-340A]\ * &quot;-&quot;_-;_-@_-"/>
    <numFmt numFmtId="169" formatCode="0.0"/>
  </numFmts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9" fontId="25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</cellStyleXfs>
  <cellXfs count="185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31" applyNumberFormat="1" applyFont="1" applyBorder="1" applyAlignment="1" applyProtection="1">
      <alignment vertical="center"/>
      <protection locked="0"/>
    </xf>
    <xf numFmtId="49" fontId="20" fillId="0" borderId="0" xfId="3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1" fillId="0" borderId="0" xfId="31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vertical="center"/>
    </xf>
    <xf numFmtId="0" fontId="19" fillId="0" borderId="9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/>
    </xf>
    <xf numFmtId="168" fontId="20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justify" vertical="center"/>
    </xf>
    <xf numFmtId="9" fontId="1" fillId="0" borderId="0" xfId="31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>
      <alignment horizontal="justify" vertical="center" wrapText="1"/>
    </xf>
    <xf numFmtId="0" fontId="19" fillId="0" borderId="0" xfId="0" applyFont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0" fontId="19" fillId="0" borderId="11" xfId="0" applyFont="1" applyFill="1" applyBorder="1" applyAlignment="1" applyProtection="1">
      <alignment horizontal="left" vertical="center"/>
    </xf>
    <xf numFmtId="0" fontId="19" fillId="0" borderId="12" xfId="0" applyFont="1" applyFill="1" applyBorder="1" applyAlignment="1" applyProtection="1">
      <alignment horizontal="justify" vertical="center"/>
    </xf>
    <xf numFmtId="1" fontId="22" fillId="0" borderId="0" xfId="0" applyNumberFormat="1" applyFont="1" applyBorder="1" applyAlignment="1" applyProtection="1">
      <alignment horizontal="center" vertical="center"/>
      <protection locked="0"/>
    </xf>
    <xf numFmtId="1" fontId="22" fillId="0" borderId="0" xfId="0" applyNumberFormat="1" applyFont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 wrapText="1"/>
    </xf>
    <xf numFmtId="1" fontId="20" fillId="0" borderId="0" xfId="0" applyNumberFormat="1" applyFont="1" applyBorder="1" applyAlignment="1" applyProtection="1">
      <alignment vertical="center"/>
    </xf>
    <xf numFmtId="1" fontId="19" fillId="25" borderId="0" xfId="0" applyNumberFormat="1" applyFont="1" applyFill="1" applyBorder="1" applyAlignment="1" applyProtection="1">
      <alignment horizontal="center" vertical="center"/>
    </xf>
    <xf numFmtId="1" fontId="18" fillId="0" borderId="0" xfId="0" applyNumberFormat="1" applyFont="1" applyFill="1" applyBorder="1" applyAlignment="1" applyProtection="1">
      <alignment horizontal="right" vertical="center"/>
    </xf>
    <xf numFmtId="1" fontId="18" fillId="0" borderId="0" xfId="0" applyNumberFormat="1" applyFont="1" applyFill="1" applyBorder="1" applyAlignment="1" applyProtection="1">
      <alignment horizontal="left" vertical="center"/>
    </xf>
    <xf numFmtId="1" fontId="0" fillId="0" borderId="0" xfId="0" applyNumberFormat="1" applyAlignment="1" applyProtection="1">
      <alignment vertical="center"/>
    </xf>
    <xf numFmtId="1" fontId="0" fillId="0" borderId="0" xfId="0" applyNumberFormat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3" fontId="0" fillId="0" borderId="0" xfId="0" applyNumberFormat="1" applyFill="1" applyBorder="1" applyAlignment="1" applyProtection="1">
      <alignment horizontal="center" vertical="center"/>
    </xf>
    <xf numFmtId="3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vertical="center"/>
      <protection locked="0"/>
    </xf>
    <xf numFmtId="49" fontId="1" fillId="0" borderId="0" xfId="31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4" fontId="0" fillId="0" borderId="9" xfId="0" applyNumberForma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vertical="center"/>
    </xf>
    <xf numFmtId="14" fontId="30" fillId="0" borderId="9" xfId="0" applyNumberFormat="1" applyFont="1" applyFill="1" applyBorder="1" applyAlignment="1" applyProtection="1">
      <alignment horizontal="center" vertical="center"/>
      <protection locked="0"/>
    </xf>
    <xf numFmtId="0" fontId="19" fillId="26" borderId="9" xfId="0" applyFont="1" applyFill="1" applyBorder="1" applyAlignment="1" applyProtection="1">
      <alignment vertical="center"/>
    </xf>
    <xf numFmtId="0" fontId="28" fillId="0" borderId="9" xfId="0" applyFont="1" applyFill="1" applyBorder="1" applyAlignment="1" applyProtection="1">
      <alignment horizontal="center" vertical="center" wrapText="1"/>
    </xf>
    <xf numFmtId="3" fontId="22" fillId="0" borderId="17" xfId="0" applyNumberFormat="1" applyFont="1" applyFill="1" applyBorder="1" applyAlignment="1" applyProtection="1">
      <alignment horizontal="right" vertical="center"/>
    </xf>
    <xf numFmtId="3" fontId="22" fillId="0" borderId="18" xfId="0" applyNumberFormat="1" applyFont="1" applyFill="1" applyBorder="1" applyAlignment="1" applyProtection="1">
      <alignment horizontal="left" vertical="center"/>
    </xf>
    <xf numFmtId="0" fontId="26" fillId="0" borderId="9" xfId="0" applyFont="1" applyBorder="1" applyAlignment="1">
      <alignment horizontal="justify" vertical="center" wrapText="1"/>
    </xf>
    <xf numFmtId="9" fontId="19" fillId="0" borderId="19" xfId="37" applyFont="1" applyFill="1" applyBorder="1" applyAlignment="1" applyProtection="1">
      <alignment horizontal="center" vertical="center"/>
    </xf>
    <xf numFmtId="9" fontId="1" fillId="0" borderId="9" xfId="37" applyFont="1" applyBorder="1" applyAlignment="1" applyProtection="1">
      <alignment horizontal="center" vertical="center" wrapText="1"/>
      <protection locked="0"/>
    </xf>
    <xf numFmtId="9" fontId="1" fillId="0" borderId="9" xfId="31" applyNumberFormat="1" applyFont="1" applyBorder="1" applyAlignment="1" applyProtection="1">
      <alignment horizontal="center" vertical="center" wrapText="1"/>
    </xf>
    <xf numFmtId="164" fontId="1" fillId="0" borderId="9" xfId="33" applyFont="1" applyFill="1" applyBorder="1" applyAlignment="1">
      <alignment horizontal="center" vertical="center" wrapText="1"/>
    </xf>
    <xf numFmtId="164" fontId="31" fillId="0" borderId="9" xfId="33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 applyProtection="1">
      <alignment horizontal="right" vertical="center"/>
    </xf>
    <xf numFmtId="9" fontId="19" fillId="26" borderId="9" xfId="31" applyNumberFormat="1" applyFont="1" applyFill="1" applyBorder="1" applyAlignment="1" applyProtection="1">
      <alignment horizontal="center" vertical="center" wrapText="1"/>
    </xf>
    <xf numFmtId="0" fontId="19" fillId="26" borderId="9" xfId="0" applyFont="1" applyFill="1" applyBorder="1" applyAlignment="1" applyProtection="1">
      <alignment horizontal="center" vertical="center"/>
    </xf>
    <xf numFmtId="164" fontId="19" fillId="26" borderId="9" xfId="33" applyFont="1" applyFill="1" applyBorder="1" applyAlignment="1" applyProtection="1">
      <alignment horizontal="center" vertical="center"/>
    </xf>
    <xf numFmtId="164" fontId="19" fillId="26" borderId="9" xfId="33" applyFont="1" applyFill="1" applyBorder="1" applyAlignment="1" applyProtection="1">
      <alignment horizontal="center" vertical="center" wrapText="1"/>
    </xf>
    <xf numFmtId="9" fontId="19" fillId="26" borderId="9" xfId="32" applyNumberFormat="1" applyFont="1" applyFill="1" applyBorder="1" applyAlignment="1" applyProtection="1">
      <alignment horizontal="center" vertical="center" wrapText="1"/>
    </xf>
    <xf numFmtId="0" fontId="19" fillId="26" borderId="13" xfId="0" applyFont="1" applyFill="1" applyBorder="1" applyAlignment="1" applyProtection="1">
      <alignment horizontal="center" vertical="center"/>
    </xf>
    <xf numFmtId="0" fontId="19" fillId="26" borderId="14" xfId="0" applyFont="1" applyFill="1" applyBorder="1" applyAlignment="1" applyProtection="1">
      <alignment horizontal="center" vertical="center"/>
    </xf>
    <xf numFmtId="0" fontId="19" fillId="26" borderId="9" xfId="0" applyFont="1" applyFill="1" applyBorder="1" applyAlignment="1" applyProtection="1">
      <alignment horizontal="center" vertical="center" wrapText="1"/>
    </xf>
    <xf numFmtId="169" fontId="29" fillId="26" borderId="9" xfId="31" applyNumberFormat="1" applyFont="1" applyFill="1" applyBorder="1" applyAlignment="1" applyProtection="1">
      <alignment horizontal="center" vertical="center" wrapText="1"/>
      <protection locked="0"/>
    </xf>
    <xf numFmtId="164" fontId="1" fillId="26" borderId="9" xfId="33" applyFont="1" applyFill="1" applyBorder="1" applyAlignment="1" applyProtection="1">
      <alignment horizontal="center" vertical="center" wrapText="1"/>
      <protection locked="0"/>
    </xf>
    <xf numFmtId="49" fontId="1" fillId="26" borderId="9" xfId="31" applyNumberFormat="1" applyFont="1" applyFill="1" applyBorder="1" applyAlignment="1" applyProtection="1">
      <alignment horizontal="justify" vertical="center" wrapText="1"/>
      <protection locked="0"/>
    </xf>
    <xf numFmtId="0" fontId="1" fillId="26" borderId="9" xfId="0" applyFont="1" applyFill="1" applyBorder="1" applyAlignment="1" applyProtection="1">
      <alignment horizontal="justify" vertical="center" wrapText="1"/>
      <protection locked="0"/>
    </xf>
    <xf numFmtId="9" fontId="29" fillId="26" borderId="9" xfId="37" applyFont="1" applyFill="1" applyBorder="1" applyAlignment="1" applyProtection="1">
      <alignment horizontal="center" vertical="center" wrapText="1"/>
      <protection locked="0"/>
    </xf>
    <xf numFmtId="9" fontId="1" fillId="0" borderId="21" xfId="37" applyFont="1" applyBorder="1" applyAlignment="1" applyProtection="1">
      <alignment horizontal="center" vertical="center" wrapText="1"/>
      <protection locked="0"/>
    </xf>
    <xf numFmtId="9" fontId="1" fillId="0" borderId="22" xfId="37" applyFont="1" applyBorder="1" applyAlignment="1" applyProtection="1">
      <alignment horizontal="center" vertical="center" wrapText="1"/>
      <protection locked="0"/>
    </xf>
    <xf numFmtId="9" fontId="32" fillId="0" borderId="21" xfId="37" applyFont="1" applyBorder="1" applyAlignment="1" applyProtection="1">
      <alignment horizontal="center" vertical="center" wrapText="1"/>
    </xf>
    <xf numFmtId="9" fontId="32" fillId="0" borderId="22" xfId="37" applyFont="1" applyBorder="1" applyAlignment="1" applyProtection="1">
      <alignment horizontal="center" vertical="center" wrapText="1"/>
    </xf>
    <xf numFmtId="9" fontId="32" fillId="0" borderId="12" xfId="37" applyFont="1" applyBorder="1" applyAlignment="1" applyProtection="1">
      <alignment horizontal="center" vertical="center" wrapText="1"/>
    </xf>
    <xf numFmtId="3" fontId="29" fillId="0" borderId="23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169" fontId="29" fillId="0" borderId="21" xfId="31" applyNumberFormat="1" applyFont="1" applyBorder="1" applyAlignment="1" applyProtection="1">
      <alignment horizontal="center" vertical="center" wrapText="1"/>
      <protection locked="0"/>
    </xf>
    <xf numFmtId="169" fontId="29" fillId="0" borderId="22" xfId="31" applyNumberFormat="1" applyFont="1" applyBorder="1" applyAlignment="1" applyProtection="1">
      <alignment horizontal="center" vertical="center" wrapText="1"/>
      <protection locked="0"/>
    </xf>
    <xf numFmtId="169" fontId="29" fillId="0" borderId="12" xfId="31" applyNumberFormat="1" applyFont="1" applyBorder="1" applyAlignment="1" applyProtection="1">
      <alignment horizontal="center" vertical="center" wrapText="1"/>
      <protection locked="0"/>
    </xf>
    <xf numFmtId="9" fontId="1" fillId="0" borderId="12" xfId="37" applyFont="1" applyBorder="1" applyAlignment="1" applyProtection="1">
      <alignment horizontal="center" vertical="center" wrapText="1"/>
      <protection locked="0"/>
    </xf>
    <xf numFmtId="9" fontId="29" fillId="0" borderId="21" xfId="37" applyFont="1" applyBorder="1" applyAlignment="1" applyProtection="1">
      <alignment horizontal="center" vertical="center" wrapText="1"/>
      <protection locked="0"/>
    </xf>
    <xf numFmtId="9" fontId="29" fillId="0" borderId="22" xfId="37" applyFont="1" applyBorder="1" applyAlignment="1" applyProtection="1">
      <alignment horizontal="center" vertical="center" wrapText="1"/>
      <protection locked="0"/>
    </xf>
    <xf numFmtId="9" fontId="29" fillId="0" borderId="12" xfId="37" applyFont="1" applyBorder="1" applyAlignment="1" applyProtection="1">
      <alignment horizontal="center" vertical="center" wrapText="1"/>
      <protection locked="0"/>
    </xf>
    <xf numFmtId="9" fontId="32" fillId="0" borderId="9" xfId="37" applyFont="1" applyBorder="1" applyAlignment="1" applyProtection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32" fillId="0" borderId="21" xfId="31" applyNumberFormat="1" applyFont="1" applyBorder="1" applyAlignment="1" applyProtection="1">
      <alignment horizontal="center" vertical="center" wrapText="1"/>
    </xf>
    <xf numFmtId="1" fontId="32" fillId="0" borderId="22" xfId="31" applyNumberFormat="1" applyFont="1" applyBorder="1" applyAlignment="1" applyProtection="1">
      <alignment horizontal="center" vertical="center" wrapText="1"/>
    </xf>
    <xf numFmtId="1" fontId="32" fillId="0" borderId="12" xfId="31" applyNumberFormat="1" applyFont="1" applyBorder="1" applyAlignment="1" applyProtection="1">
      <alignment horizontal="center" vertical="center" wrapText="1"/>
    </xf>
    <xf numFmtId="9" fontId="29" fillId="0" borderId="23" xfId="32" applyNumberFormat="1" applyFont="1" applyFill="1" applyBorder="1" applyAlignment="1">
      <alignment horizontal="center" vertical="center" wrapText="1"/>
    </xf>
    <xf numFmtId="9" fontId="29" fillId="0" borderId="10" xfId="32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0" fontId="27" fillId="0" borderId="24" xfId="0" applyFont="1" applyBorder="1" applyAlignment="1" applyProtection="1">
      <alignment horizontal="center" vertical="center" wrapText="1"/>
    </xf>
    <xf numFmtId="0" fontId="27" fillId="0" borderId="25" xfId="0" applyFont="1" applyBorder="1" applyAlignment="1" applyProtection="1">
      <alignment horizontal="center" vertical="center" wrapText="1"/>
    </xf>
    <xf numFmtId="0" fontId="27" fillId="0" borderId="26" xfId="0" applyFont="1" applyBorder="1" applyAlignment="1" applyProtection="1">
      <alignment horizontal="center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</xf>
    <xf numFmtId="0" fontId="27" fillId="0" borderId="16" xfId="0" applyFont="1" applyBorder="1" applyAlignment="1" applyProtection="1">
      <alignment horizontal="center" vertical="center" wrapText="1"/>
    </xf>
    <xf numFmtId="0" fontId="27" fillId="0" borderId="27" xfId="0" applyFont="1" applyBorder="1" applyAlignment="1" applyProtection="1">
      <alignment horizontal="center" vertical="center" wrapText="1"/>
    </xf>
    <xf numFmtId="0" fontId="27" fillId="0" borderId="28" xfId="0" applyFont="1" applyBorder="1" applyAlignment="1" applyProtection="1">
      <alignment horizontal="center" vertical="center" wrapText="1"/>
    </xf>
    <xf numFmtId="0" fontId="27" fillId="0" borderId="29" xfId="0" applyFont="1" applyBorder="1" applyAlignment="1" applyProtection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</xf>
    <xf numFmtId="167" fontId="1" fillId="0" borderId="9" xfId="32" applyNumberFormat="1" applyFont="1" applyFill="1" applyBorder="1" applyAlignment="1">
      <alignment horizontal="center" vertical="center" wrapText="1"/>
    </xf>
    <xf numFmtId="0" fontId="32" fillId="0" borderId="12" xfId="0" applyFont="1" applyBorder="1" applyAlignment="1" applyProtection="1">
      <alignment horizontal="center" vertical="center" wrapText="1"/>
    </xf>
    <xf numFmtId="0" fontId="32" fillId="0" borderId="9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/>
    </xf>
    <xf numFmtId="0" fontId="19" fillId="0" borderId="27" xfId="0" applyFont="1" applyBorder="1" applyAlignment="1" applyProtection="1">
      <alignment horizontal="center" vertical="center"/>
    </xf>
    <xf numFmtId="0" fontId="19" fillId="0" borderId="29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3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1" fontId="32" fillId="0" borderId="9" xfId="31" applyNumberFormat="1" applyFont="1" applyBorder="1" applyAlignment="1" applyProtection="1">
      <alignment horizontal="center" vertical="center" wrapText="1"/>
    </xf>
    <xf numFmtId="49" fontId="19" fillId="26" borderId="9" xfId="31" applyNumberFormat="1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26" borderId="9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9" fontId="29" fillId="0" borderId="9" xfId="37" applyFont="1" applyFill="1" applyBorder="1" applyAlignment="1">
      <alignment horizontal="center" vertical="center" wrapText="1"/>
    </xf>
    <xf numFmtId="3" fontId="29" fillId="0" borderId="9" xfId="32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7" fillId="24" borderId="9" xfId="0" applyFont="1" applyFill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</xf>
    <xf numFmtId="0" fontId="22" fillId="0" borderId="9" xfId="0" applyFont="1" applyFill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49" fontId="19" fillId="0" borderId="9" xfId="31" applyNumberFormat="1" applyFont="1" applyBorder="1" applyAlignment="1" applyProtection="1">
      <alignment horizontal="center" vertical="center" wrapText="1"/>
      <protection locked="0"/>
    </xf>
    <xf numFmtId="0" fontId="30" fillId="0" borderId="9" xfId="0" applyFont="1" applyFill="1" applyBorder="1" applyAlignment="1" applyProtection="1">
      <alignment horizontal="center" vertical="center"/>
      <protection locked="0"/>
    </xf>
    <xf numFmtId="0" fontId="19" fillId="26" borderId="32" xfId="0" applyFont="1" applyFill="1" applyBorder="1" applyAlignment="1" applyProtection="1">
      <alignment horizontal="left" vertical="center" wrapText="1"/>
    </xf>
    <xf numFmtId="0" fontId="19" fillId="26" borderId="33" xfId="0" applyFont="1" applyFill="1" applyBorder="1" applyAlignment="1" applyProtection="1">
      <alignment horizontal="left" vertical="center" wrapText="1"/>
    </xf>
    <xf numFmtId="0" fontId="19" fillId="26" borderId="34" xfId="0" applyFont="1" applyFill="1" applyBorder="1" applyAlignment="1" applyProtection="1">
      <alignment horizontal="left" vertical="center" wrapText="1"/>
    </xf>
    <xf numFmtId="0" fontId="19" fillId="26" borderId="27" xfId="0" applyFont="1" applyFill="1" applyBorder="1" applyAlignment="1" applyProtection="1">
      <alignment horizontal="left" vertical="center" wrapText="1"/>
    </xf>
    <xf numFmtId="0" fontId="19" fillId="26" borderId="28" xfId="0" applyFont="1" applyFill="1" applyBorder="1" applyAlignment="1" applyProtection="1">
      <alignment horizontal="left" vertical="center" wrapText="1"/>
    </xf>
    <xf numFmtId="0" fontId="19" fillId="26" borderId="29" xfId="0" applyFont="1" applyFill="1" applyBorder="1" applyAlignment="1" applyProtection="1">
      <alignment horizontal="left" vertical="center" wrapText="1"/>
    </xf>
    <xf numFmtId="49" fontId="23" fillId="0" borderId="9" xfId="31" applyNumberFormat="1" applyFont="1" applyBorder="1" applyAlignment="1" applyProtection="1">
      <alignment horizontal="center" vertical="center" wrapText="1"/>
      <protection locked="0"/>
    </xf>
    <xf numFmtId="49" fontId="19" fillId="0" borderId="9" xfId="31" applyNumberFormat="1" applyFont="1" applyFill="1" applyBorder="1" applyAlignment="1" applyProtection="1">
      <alignment horizontal="center" vertical="center"/>
      <protection locked="0"/>
    </xf>
    <xf numFmtId="49" fontId="19" fillId="0" borderId="9" xfId="31" applyNumberFormat="1" applyFont="1" applyBorder="1" applyAlignment="1" applyProtection="1">
      <alignment horizontal="center" vertical="center" wrapText="1"/>
    </xf>
    <xf numFmtId="14" fontId="21" fillId="0" borderId="9" xfId="0" applyNumberFormat="1" applyFont="1" applyBorder="1" applyAlignment="1" applyProtection="1">
      <alignment horizontal="center" vertical="center"/>
      <protection locked="0"/>
    </xf>
    <xf numFmtId="1" fontId="19" fillId="0" borderId="31" xfId="31" applyNumberFormat="1" applyFont="1" applyBorder="1" applyAlignment="1" applyProtection="1">
      <alignment horizontal="right" vertical="center"/>
    </xf>
    <xf numFmtId="1" fontId="19" fillId="0" borderId="0" xfId="31" applyNumberFormat="1" applyFont="1" applyBorder="1" applyAlignment="1" applyProtection="1">
      <alignment horizontal="right" vertical="center"/>
    </xf>
    <xf numFmtId="0" fontId="26" fillId="0" borderId="9" xfId="0" applyFont="1" applyBorder="1" applyAlignment="1" applyProtection="1">
      <alignment horizontal="left" vertical="center"/>
      <protection locked="0"/>
    </xf>
    <xf numFmtId="0" fontId="26" fillId="0" borderId="23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right" vertical="center"/>
    </xf>
    <xf numFmtId="14" fontId="2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49" fontId="23" fillId="26" borderId="9" xfId="31" applyNumberFormat="1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left" vertical="center" wrapText="1"/>
    </xf>
    <xf numFmtId="0" fontId="22" fillId="0" borderId="33" xfId="0" applyFont="1" applyFill="1" applyBorder="1" applyAlignment="1" applyProtection="1">
      <alignment horizontal="left" vertical="center" wrapText="1"/>
    </xf>
    <xf numFmtId="0" fontId="22" fillId="0" borderId="34" xfId="0" applyFont="1" applyFill="1" applyBorder="1" applyAlignment="1" applyProtection="1">
      <alignment horizontal="left" vertical="center" wrapText="1"/>
    </xf>
    <xf numFmtId="0" fontId="22" fillId="0" borderId="27" xfId="0" applyFont="1" applyFill="1" applyBorder="1" applyAlignment="1" applyProtection="1">
      <alignment horizontal="left" vertical="center" wrapText="1"/>
    </xf>
    <xf numFmtId="0" fontId="22" fillId="0" borderId="28" xfId="0" applyFont="1" applyFill="1" applyBorder="1" applyAlignment="1" applyProtection="1">
      <alignment horizontal="left" vertical="center" wrapText="1"/>
    </xf>
    <xf numFmtId="0" fontId="22" fillId="0" borderId="29" xfId="0" applyFont="1" applyFill="1" applyBorder="1" applyAlignment="1" applyProtection="1">
      <alignment horizontal="left" vertical="center" wrapText="1"/>
    </xf>
    <xf numFmtId="0" fontId="19" fillId="26" borderId="9" xfId="0" applyFont="1" applyFill="1" applyBorder="1" applyAlignment="1" applyProtection="1">
      <alignment horizontal="left" vertical="center" wrapText="1"/>
    </xf>
    <xf numFmtId="0" fontId="22" fillId="0" borderId="9" xfId="0" applyFont="1" applyFill="1" applyBorder="1" applyAlignment="1" applyProtection="1">
      <alignment horizontal="justify" vertical="center" wrapText="1"/>
    </xf>
    <xf numFmtId="0" fontId="1" fillId="26" borderId="9" xfId="0" applyFont="1" applyFill="1" applyBorder="1" applyAlignment="1" applyProtection="1">
      <alignment horizontal="center" vertical="center" wrapText="1"/>
      <protection locked="0"/>
    </xf>
    <xf numFmtId="0" fontId="0" fillId="26" borderId="9" xfId="0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27" xfId="0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left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22" fillId="0" borderId="35" xfId="0" applyFont="1" applyFill="1" applyBorder="1" applyAlignment="1" applyProtection="1">
      <alignment horizontal="justify" vertical="center" wrapText="1"/>
    </xf>
    <xf numFmtId="0" fontId="22" fillId="0" borderId="36" xfId="0" applyFont="1" applyFill="1" applyBorder="1" applyAlignment="1" applyProtection="1">
      <alignment horizontal="justify" vertical="center" wrapText="1"/>
    </xf>
    <xf numFmtId="0" fontId="22" fillId="0" borderId="37" xfId="0" applyFont="1" applyFill="1" applyBorder="1" applyAlignment="1" applyProtection="1">
      <alignment horizontal="justify" vertical="center" wrapText="1"/>
    </xf>
    <xf numFmtId="1" fontId="22" fillId="0" borderId="9" xfId="0" applyNumberFormat="1" applyFont="1" applyFill="1" applyBorder="1" applyAlignment="1" applyProtection="1">
      <alignment horizontal="justify" vertical="center" wrapText="1"/>
    </xf>
    <xf numFmtId="1" fontId="22" fillId="0" borderId="11" xfId="0" applyNumberFormat="1" applyFont="1" applyFill="1" applyBorder="1" applyAlignment="1" applyProtection="1">
      <alignment horizontal="justify" vertical="center" wrapText="1"/>
    </xf>
    <xf numFmtId="0" fontId="19" fillId="26" borderId="13" xfId="0" applyFont="1" applyFill="1" applyBorder="1" applyAlignment="1" applyProtection="1">
      <alignment horizontal="left" vertical="center" wrapText="1"/>
    </xf>
    <xf numFmtId="0" fontId="19" fillId="26" borderId="11" xfId="0" applyFont="1" applyFill="1" applyBorder="1" applyAlignment="1" applyProtection="1">
      <alignment horizontal="left" vertical="center" wrapText="1"/>
    </xf>
    <xf numFmtId="0" fontId="19" fillId="0" borderId="12" xfId="0" applyFont="1" applyBorder="1" applyAlignment="1" applyProtection="1">
      <alignment horizontal="center" vertical="center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_FORMATO POA" xfId="31"/>
    <cellStyle name="Millares_Libro2" xfId="32"/>
    <cellStyle name="Moneda [0]" xfId="33" builtinId="7"/>
    <cellStyle name="Neutral" xfId="34" builtinId="28" customBuiltin="1"/>
    <cellStyle name="Normal" xfId="0" builtinId="0"/>
    <cellStyle name="Normal 2" xfId="35"/>
    <cellStyle name="Notas" xfId="36" builtinId="10" customBuiltin="1"/>
    <cellStyle name="Porcentaje" xfId="37" builtinId="5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</xdr:colOff>
      <xdr:row>0</xdr:row>
      <xdr:rowOff>0</xdr:rowOff>
    </xdr:from>
    <xdr:to>
      <xdr:col>2</xdr:col>
      <xdr:colOff>586740</xdr:colOff>
      <xdr:row>4</xdr:row>
      <xdr:rowOff>381000</xdr:rowOff>
    </xdr:to>
    <xdr:pic>
      <xdr:nvPicPr>
        <xdr:cNvPr id="1167" name="1 Imagen" descr="LOGO DOCUMENTOS">
          <a:extLst>
            <a:ext uri="{FF2B5EF4-FFF2-40B4-BE49-F238E27FC236}">
              <a16:creationId xmlns:a16="http://schemas.microsoft.com/office/drawing/2014/main" id="{09CCC153-DA1E-4C46-A90E-9D560E14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0"/>
          <a:ext cx="1988820" cy="176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W54"/>
  <sheetViews>
    <sheetView showGridLines="0" tabSelected="1" topLeftCell="A32" zoomScale="71" zoomScaleNormal="71" workbookViewId="0">
      <selection activeCell="H35" sqref="H35"/>
    </sheetView>
  </sheetViews>
  <sheetFormatPr baseColWidth="10" defaultColWidth="11.42578125" defaultRowHeight="12.75" x14ac:dyDescent="0.2"/>
  <cols>
    <col min="1" max="1" width="8.42578125" style="1" customWidth="1"/>
    <col min="2" max="2" width="16.5703125" style="1" customWidth="1"/>
    <col min="3" max="4" width="13.140625" style="1" customWidth="1"/>
    <col min="5" max="5" width="17.140625" style="1" customWidth="1"/>
    <col min="6" max="6" width="11.42578125" style="1" customWidth="1"/>
    <col min="7" max="7" width="50" style="7" customWidth="1"/>
    <col min="8" max="8" width="25.140625" style="1" customWidth="1"/>
    <col min="9" max="9" width="21.5703125" style="1" customWidth="1"/>
    <col min="10" max="10" width="28.28515625" style="38" customWidth="1"/>
    <col min="11" max="11" width="15.7109375" style="1" customWidth="1"/>
    <col min="12" max="12" width="16.5703125" style="1" customWidth="1"/>
    <col min="13" max="13" width="20" style="8" customWidth="1"/>
    <col min="14" max="14" width="23.7109375" style="8" customWidth="1"/>
    <col min="15" max="16" width="19" style="8" customWidth="1"/>
    <col min="17" max="17" width="20.7109375" style="8" customWidth="1"/>
    <col min="18" max="18" width="20.85546875" style="1" customWidth="1"/>
    <col min="19" max="19" width="21.140625" style="42" customWidth="1"/>
    <col min="20" max="20" width="18.5703125" style="1" customWidth="1"/>
    <col min="21" max="21" width="20.85546875" style="1" customWidth="1"/>
    <col min="22" max="22" width="77" style="1" customWidth="1"/>
    <col min="23" max="23" width="51.140625" style="1" customWidth="1"/>
    <col min="24" max="16384" width="11.42578125" style="1"/>
  </cols>
  <sheetData>
    <row r="1" spans="1:23" ht="33" customHeight="1" x14ac:dyDescent="0.2">
      <c r="A1" s="135"/>
      <c r="B1" s="135"/>
      <c r="C1" s="135"/>
      <c r="D1" s="132" t="s">
        <v>15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6" t="s">
        <v>35</v>
      </c>
      <c r="U1" s="136"/>
      <c r="V1" s="136"/>
      <c r="W1" s="136"/>
    </row>
    <row r="2" spans="1:23" ht="38.25" customHeight="1" x14ac:dyDescent="0.2">
      <c r="A2" s="135"/>
      <c r="B2" s="135"/>
      <c r="C2" s="135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1" t="s">
        <v>16</v>
      </c>
      <c r="U2" s="131"/>
      <c r="V2" s="131"/>
      <c r="W2" s="131"/>
    </row>
    <row r="3" spans="1:23" ht="19.5" customHeight="1" x14ac:dyDescent="0.2">
      <c r="A3" s="135"/>
      <c r="B3" s="135"/>
      <c r="C3" s="135"/>
      <c r="D3" s="132" t="s">
        <v>17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1" t="s">
        <v>18</v>
      </c>
      <c r="U3" s="131"/>
      <c r="V3" s="131"/>
      <c r="W3" s="131" t="s">
        <v>19</v>
      </c>
    </row>
    <row r="4" spans="1:23" ht="19.5" customHeight="1" x14ac:dyDescent="0.2">
      <c r="A4" s="135"/>
      <c r="B4" s="135"/>
      <c r="C4" s="135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1"/>
      <c r="U4" s="131"/>
      <c r="V4" s="131"/>
      <c r="W4" s="131"/>
    </row>
    <row r="5" spans="1:23" ht="48" customHeight="1" x14ac:dyDescent="0.2">
      <c r="A5" s="135"/>
      <c r="B5" s="135"/>
      <c r="C5" s="135"/>
      <c r="D5" s="133" t="s">
        <v>40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9" t="s">
        <v>42</v>
      </c>
      <c r="U5" s="139"/>
      <c r="V5" s="139"/>
      <c r="W5" s="52">
        <v>44025</v>
      </c>
    </row>
    <row r="6" spans="1:23" ht="20.25" customHeight="1" x14ac:dyDescent="0.2">
      <c r="A6" s="47"/>
      <c r="B6" s="2"/>
      <c r="C6" s="2"/>
      <c r="D6" s="2"/>
      <c r="E6" s="2"/>
      <c r="F6" s="2"/>
      <c r="G6" s="2"/>
      <c r="H6" s="2"/>
      <c r="I6" s="2"/>
      <c r="J6" s="3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48"/>
    </row>
    <row r="7" spans="1:23" ht="20.25" customHeight="1" x14ac:dyDescent="0.2">
      <c r="A7" s="49"/>
      <c r="B7" s="11"/>
      <c r="C7" s="11"/>
      <c r="D7" s="11"/>
      <c r="E7" s="11"/>
      <c r="F7" s="11"/>
      <c r="G7" s="50"/>
      <c r="H7" s="11"/>
      <c r="I7" s="12"/>
      <c r="J7" s="31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48"/>
    </row>
    <row r="8" spans="1:23" ht="16.5" customHeight="1" x14ac:dyDescent="0.2">
      <c r="A8" s="49"/>
      <c r="B8" s="11"/>
      <c r="C8" s="11"/>
      <c r="D8" s="11"/>
      <c r="E8" s="11"/>
      <c r="F8" s="11"/>
      <c r="G8" s="50"/>
      <c r="H8" s="11"/>
      <c r="I8" s="13"/>
      <c r="J8" s="32"/>
      <c r="K8" s="13"/>
      <c r="L8" s="13"/>
      <c r="M8" s="3"/>
      <c r="N8" s="3"/>
      <c r="O8" s="3"/>
      <c r="P8" s="3"/>
      <c r="Q8" s="3"/>
      <c r="R8" s="3"/>
      <c r="S8" s="3"/>
      <c r="T8" s="3"/>
      <c r="U8" s="3"/>
      <c r="V8" s="11"/>
      <c r="W8" s="48"/>
    </row>
    <row r="9" spans="1:23" ht="44.25" customHeight="1" x14ac:dyDescent="0.2">
      <c r="A9" s="49"/>
      <c r="B9" s="11"/>
      <c r="C9" s="11"/>
      <c r="D9" s="11"/>
      <c r="E9" s="11"/>
      <c r="F9" s="11"/>
      <c r="G9" s="50"/>
      <c r="H9" s="11"/>
      <c r="I9" s="13"/>
      <c r="J9" s="32"/>
      <c r="K9" s="13"/>
      <c r="L9" s="13"/>
      <c r="M9" s="3"/>
      <c r="N9" s="3"/>
      <c r="O9" s="3"/>
      <c r="P9" s="3"/>
      <c r="Q9" s="3"/>
      <c r="R9" s="3"/>
      <c r="S9" s="3"/>
      <c r="T9" s="3"/>
      <c r="U9" s="3"/>
      <c r="V9" s="11"/>
      <c r="W9" s="48"/>
    </row>
    <row r="10" spans="1:23" ht="9" customHeight="1" thickBot="1" x14ac:dyDescent="0.25">
      <c r="A10" s="51"/>
      <c r="B10" s="16"/>
      <c r="C10" s="16"/>
      <c r="D10" s="16"/>
      <c r="E10" s="16"/>
      <c r="F10" s="16"/>
      <c r="G10" s="15"/>
      <c r="H10" s="16"/>
      <c r="I10" s="16"/>
      <c r="J10" s="33"/>
      <c r="K10" s="16"/>
      <c r="L10" s="16"/>
      <c r="M10" s="5"/>
      <c r="N10" s="5"/>
      <c r="O10" s="5"/>
      <c r="P10" s="5"/>
      <c r="Q10" s="5"/>
      <c r="R10" s="4"/>
      <c r="S10" s="39"/>
      <c r="T10" s="4"/>
      <c r="U10" s="4"/>
      <c r="V10" s="11"/>
      <c r="W10" s="48"/>
    </row>
    <row r="11" spans="1:23" ht="36" customHeight="1" thickBot="1" x14ac:dyDescent="0.25">
      <c r="A11" s="182" t="s">
        <v>5</v>
      </c>
      <c r="B11" s="182"/>
      <c r="C11" s="182"/>
      <c r="D11" s="177" t="s">
        <v>45</v>
      </c>
      <c r="E11" s="178"/>
      <c r="F11" s="178"/>
      <c r="G11" s="179"/>
      <c r="H11" s="69" t="s">
        <v>2</v>
      </c>
      <c r="I11" s="70" t="s">
        <v>3</v>
      </c>
      <c r="J11" s="34"/>
      <c r="K11" s="169" t="s">
        <v>20</v>
      </c>
      <c r="L11" s="170"/>
      <c r="M11" s="134" t="s">
        <v>70</v>
      </c>
      <c r="N11" s="134"/>
      <c r="O11" s="134"/>
      <c r="P11" s="134"/>
      <c r="Q11" s="175" t="s">
        <v>69</v>
      </c>
      <c r="R11" s="175"/>
      <c r="S11" s="26"/>
      <c r="T11" s="26"/>
      <c r="U11" s="26"/>
      <c r="V11" s="26"/>
      <c r="W11" s="48"/>
    </row>
    <row r="12" spans="1:23" ht="32.25" customHeight="1" x14ac:dyDescent="0.2">
      <c r="A12" s="140" t="s">
        <v>25</v>
      </c>
      <c r="B12" s="141"/>
      <c r="C12" s="142"/>
      <c r="D12" s="159" t="s">
        <v>46</v>
      </c>
      <c r="E12" s="160"/>
      <c r="F12" s="160"/>
      <c r="G12" s="161"/>
      <c r="H12" s="29" t="s">
        <v>4</v>
      </c>
      <c r="I12" s="55">
        <v>99626131.859999999</v>
      </c>
      <c r="J12" s="35"/>
      <c r="K12" s="171"/>
      <c r="L12" s="172"/>
      <c r="M12" s="71" t="s">
        <v>71</v>
      </c>
      <c r="N12" s="71" t="s">
        <v>72</v>
      </c>
      <c r="O12" s="71" t="s">
        <v>73</v>
      </c>
      <c r="P12" s="71" t="s">
        <v>68</v>
      </c>
      <c r="Q12" s="175"/>
      <c r="R12" s="175"/>
      <c r="S12" s="6"/>
      <c r="T12" s="6"/>
      <c r="U12" s="6"/>
      <c r="V12" s="6"/>
      <c r="W12" s="48"/>
    </row>
    <row r="13" spans="1:23" ht="32.25" customHeight="1" x14ac:dyDescent="0.2">
      <c r="A13" s="143"/>
      <c r="B13" s="144"/>
      <c r="C13" s="145"/>
      <c r="D13" s="162"/>
      <c r="E13" s="163"/>
      <c r="F13" s="163"/>
      <c r="G13" s="164"/>
      <c r="H13" s="17" t="s">
        <v>6</v>
      </c>
      <c r="I13" s="56" t="s">
        <v>7</v>
      </c>
      <c r="J13" s="35"/>
      <c r="K13" s="173"/>
      <c r="L13" s="174"/>
      <c r="M13" s="14" t="s">
        <v>44</v>
      </c>
      <c r="N13" s="54"/>
      <c r="O13" s="14"/>
      <c r="P13" s="14"/>
      <c r="Q13" s="175"/>
      <c r="R13" s="175"/>
      <c r="S13" s="6"/>
      <c r="T13" s="6"/>
      <c r="U13" s="6"/>
      <c r="V13" s="6"/>
      <c r="W13" s="48"/>
    </row>
    <row r="14" spans="1:23" ht="16.5" customHeight="1" x14ac:dyDescent="0.2">
      <c r="A14" s="165" t="s">
        <v>0</v>
      </c>
      <c r="B14" s="165"/>
      <c r="C14" s="165"/>
      <c r="D14" s="166" t="s">
        <v>50</v>
      </c>
      <c r="E14" s="166"/>
      <c r="F14" s="166"/>
      <c r="G14" s="166"/>
      <c r="H14" s="17" t="s">
        <v>8</v>
      </c>
      <c r="I14" s="56" t="s">
        <v>7</v>
      </c>
      <c r="J14" s="36"/>
      <c r="K14" s="18"/>
      <c r="L14" s="19"/>
      <c r="M14" s="6"/>
      <c r="N14" s="6"/>
      <c r="O14" s="6"/>
      <c r="P14" s="6"/>
      <c r="Q14" s="6"/>
      <c r="R14" s="6"/>
      <c r="S14" s="6"/>
      <c r="T14" s="6"/>
      <c r="U14" s="6"/>
      <c r="V14" s="6"/>
      <c r="W14" s="48"/>
    </row>
    <row r="15" spans="1:23" ht="16.5" customHeight="1" x14ac:dyDescent="0.2">
      <c r="A15" s="165"/>
      <c r="B15" s="165"/>
      <c r="C15" s="165"/>
      <c r="D15" s="166"/>
      <c r="E15" s="166"/>
      <c r="F15" s="166"/>
      <c r="G15" s="166"/>
      <c r="H15" s="17" t="s">
        <v>9</v>
      </c>
      <c r="I15" s="56" t="s">
        <v>7</v>
      </c>
      <c r="J15" s="36"/>
      <c r="K15" s="18"/>
      <c r="L15" s="19"/>
      <c r="M15" s="6"/>
      <c r="N15" s="6"/>
      <c r="O15" s="6"/>
      <c r="P15" s="6"/>
      <c r="Q15" s="6"/>
      <c r="R15" s="6"/>
      <c r="S15" s="6"/>
      <c r="T15" s="6"/>
      <c r="U15" s="6"/>
      <c r="V15" s="6"/>
      <c r="W15" s="48"/>
    </row>
    <row r="16" spans="1:23" ht="16.5" customHeight="1" x14ac:dyDescent="0.2">
      <c r="A16" s="165"/>
      <c r="B16" s="165"/>
      <c r="C16" s="165"/>
      <c r="D16" s="166"/>
      <c r="E16" s="166"/>
      <c r="F16" s="166"/>
      <c r="G16" s="166"/>
      <c r="H16" s="17" t="s">
        <v>10</v>
      </c>
      <c r="I16" s="56" t="s">
        <v>7</v>
      </c>
      <c r="J16" s="36"/>
      <c r="K16" s="18"/>
      <c r="L16" s="19"/>
      <c r="M16" s="6"/>
      <c r="N16" s="6"/>
      <c r="O16" s="6"/>
      <c r="P16" s="6"/>
      <c r="Q16" s="6"/>
      <c r="R16" s="6"/>
      <c r="S16" s="6"/>
      <c r="T16" s="6"/>
      <c r="U16" s="6"/>
      <c r="V16" s="6"/>
      <c r="W16" s="48"/>
    </row>
    <row r="17" spans="1:23" ht="16.5" customHeight="1" x14ac:dyDescent="0.2">
      <c r="A17" s="165" t="s">
        <v>26</v>
      </c>
      <c r="B17" s="165"/>
      <c r="C17" s="165"/>
      <c r="D17" s="180"/>
      <c r="E17" s="180"/>
      <c r="F17" s="180"/>
      <c r="G17" s="180"/>
      <c r="H17" s="17" t="s">
        <v>27</v>
      </c>
      <c r="I17" s="56" t="s">
        <v>7</v>
      </c>
      <c r="J17" s="36"/>
      <c r="K17" s="18"/>
      <c r="L17" s="19"/>
      <c r="M17" s="6"/>
      <c r="N17" s="6"/>
      <c r="O17" s="6"/>
      <c r="P17" s="6"/>
      <c r="Q17" s="6"/>
      <c r="R17" s="6"/>
      <c r="S17" s="6"/>
      <c r="T17" s="6"/>
      <c r="U17" s="6"/>
      <c r="V17" s="6"/>
      <c r="W17" s="48"/>
    </row>
    <row r="18" spans="1:23" ht="16.5" customHeight="1" x14ac:dyDescent="0.2">
      <c r="A18" s="165"/>
      <c r="B18" s="165"/>
      <c r="C18" s="165"/>
      <c r="D18" s="180"/>
      <c r="E18" s="180"/>
      <c r="F18" s="180"/>
      <c r="G18" s="180"/>
      <c r="H18" s="17" t="s">
        <v>28</v>
      </c>
      <c r="I18" s="56" t="s">
        <v>7</v>
      </c>
      <c r="J18" s="36"/>
      <c r="K18" s="18"/>
      <c r="L18" s="19"/>
      <c r="M18" s="6"/>
      <c r="N18" s="6"/>
      <c r="O18" s="6"/>
      <c r="P18" s="6"/>
      <c r="Q18" s="6"/>
      <c r="R18" s="6"/>
      <c r="S18" s="6"/>
      <c r="T18" s="6"/>
      <c r="U18" s="6"/>
      <c r="V18" s="6"/>
      <c r="W18" s="48"/>
    </row>
    <row r="19" spans="1:23" ht="16.5" customHeight="1" thickBot="1" x14ac:dyDescent="0.25">
      <c r="A19" s="183"/>
      <c r="B19" s="183"/>
      <c r="C19" s="183"/>
      <c r="D19" s="181"/>
      <c r="E19" s="181"/>
      <c r="F19" s="181"/>
      <c r="G19" s="181"/>
      <c r="H19" s="28" t="s">
        <v>1</v>
      </c>
      <c r="I19" s="63">
        <f>SUM(I12:I18)</f>
        <v>99626131.859999999</v>
      </c>
      <c r="J19" s="36"/>
      <c r="K19" s="18"/>
      <c r="L19" s="19"/>
      <c r="M19" s="6"/>
      <c r="N19" s="6"/>
      <c r="O19" s="6"/>
      <c r="P19" s="6"/>
      <c r="Q19" s="6"/>
      <c r="R19" s="6"/>
      <c r="S19" s="6"/>
      <c r="T19" s="6"/>
      <c r="U19" s="6"/>
      <c r="V19" s="6"/>
      <c r="W19" s="48"/>
    </row>
    <row r="20" spans="1:23" ht="30.75" customHeight="1" x14ac:dyDescent="0.2">
      <c r="A20" s="101" t="s">
        <v>41</v>
      </c>
      <c r="B20" s="184" t="s">
        <v>43</v>
      </c>
      <c r="C20" s="184"/>
      <c r="D20" s="184"/>
      <c r="E20" s="184"/>
      <c r="F20" s="184"/>
      <c r="G20" s="113" t="s">
        <v>34</v>
      </c>
      <c r="H20" s="115" t="s">
        <v>77</v>
      </c>
      <c r="I20" s="116"/>
      <c r="J20" s="122" t="s">
        <v>76</v>
      </c>
      <c r="K20" s="176" t="s">
        <v>33</v>
      </c>
      <c r="L20" s="176"/>
      <c r="M20" s="147" t="s">
        <v>75</v>
      </c>
      <c r="N20" s="147"/>
      <c r="O20" s="147" t="s">
        <v>74</v>
      </c>
      <c r="P20" s="147"/>
      <c r="Q20" s="124" t="s">
        <v>22</v>
      </c>
      <c r="R20" s="127" t="s">
        <v>23</v>
      </c>
      <c r="S20" s="148" t="s">
        <v>24</v>
      </c>
      <c r="T20" s="127" t="s">
        <v>37</v>
      </c>
      <c r="U20" s="148" t="s">
        <v>38</v>
      </c>
      <c r="V20" s="123" t="s">
        <v>31</v>
      </c>
      <c r="W20" s="167" t="s">
        <v>39</v>
      </c>
    </row>
    <row r="21" spans="1:23" ht="27" customHeight="1" x14ac:dyDescent="0.2">
      <c r="A21" s="134"/>
      <c r="B21" s="176"/>
      <c r="C21" s="176"/>
      <c r="D21" s="176"/>
      <c r="E21" s="176"/>
      <c r="F21" s="176"/>
      <c r="G21" s="114"/>
      <c r="H21" s="115"/>
      <c r="I21" s="116"/>
      <c r="J21" s="122"/>
      <c r="K21" s="176"/>
      <c r="L21" s="176"/>
      <c r="M21" s="158" t="s">
        <v>21</v>
      </c>
      <c r="N21" s="138" t="s">
        <v>14</v>
      </c>
      <c r="O21" s="146" t="s">
        <v>21</v>
      </c>
      <c r="P21" s="138" t="s">
        <v>14</v>
      </c>
      <c r="Q21" s="125"/>
      <c r="R21" s="127"/>
      <c r="S21" s="148"/>
      <c r="T21" s="127"/>
      <c r="U21" s="148"/>
      <c r="V21" s="123"/>
      <c r="W21" s="168"/>
    </row>
    <row r="22" spans="1:23" ht="30.75" customHeight="1" x14ac:dyDescent="0.2">
      <c r="A22" s="134"/>
      <c r="B22" s="176"/>
      <c r="C22" s="176"/>
      <c r="D22" s="176"/>
      <c r="E22" s="176"/>
      <c r="F22" s="176"/>
      <c r="G22" s="114"/>
      <c r="H22" s="117"/>
      <c r="I22" s="118"/>
      <c r="J22" s="122"/>
      <c r="K22" s="176"/>
      <c r="L22" s="176"/>
      <c r="M22" s="158"/>
      <c r="N22" s="138"/>
      <c r="O22" s="146"/>
      <c r="P22" s="138"/>
      <c r="Q22" s="126"/>
      <c r="R22" s="127"/>
      <c r="S22" s="148"/>
      <c r="T22" s="127"/>
      <c r="U22" s="148"/>
      <c r="V22" s="123"/>
      <c r="W22" s="168"/>
    </row>
    <row r="23" spans="1:23" ht="65.25" customHeight="1" x14ac:dyDescent="0.2">
      <c r="A23" s="99">
        <v>1</v>
      </c>
      <c r="B23" s="102" t="s">
        <v>61</v>
      </c>
      <c r="C23" s="103"/>
      <c r="D23" s="103"/>
      <c r="E23" s="103"/>
      <c r="F23" s="104"/>
      <c r="G23" s="57" t="s">
        <v>51</v>
      </c>
      <c r="H23" s="82">
        <v>2</v>
      </c>
      <c r="I23" s="83"/>
      <c r="J23" s="94">
        <v>5</v>
      </c>
      <c r="K23" s="92" t="s">
        <v>64</v>
      </c>
      <c r="L23" s="93"/>
      <c r="M23" s="72">
        <v>1</v>
      </c>
      <c r="N23" s="59">
        <f>+M23/H23</f>
        <v>0.5</v>
      </c>
      <c r="O23" s="84">
        <f>SUM(M23:M25)</f>
        <v>2.5</v>
      </c>
      <c r="P23" s="77">
        <f>O23/J23</f>
        <v>0.5</v>
      </c>
      <c r="Q23" s="61">
        <v>27917914.752</v>
      </c>
      <c r="R23" s="73">
        <v>24287362</v>
      </c>
      <c r="S23" s="60">
        <f>R23/Q23</f>
        <v>0.86995616312139101</v>
      </c>
      <c r="T23" s="73"/>
      <c r="U23" s="60">
        <f>T23/R23</f>
        <v>0</v>
      </c>
      <c r="V23" s="74" t="s">
        <v>83</v>
      </c>
      <c r="W23" s="75"/>
    </row>
    <row r="24" spans="1:23" ht="64.5" customHeight="1" x14ac:dyDescent="0.2">
      <c r="A24" s="100"/>
      <c r="B24" s="105"/>
      <c r="C24" s="106"/>
      <c r="D24" s="106"/>
      <c r="E24" s="106"/>
      <c r="F24" s="107"/>
      <c r="G24" s="57" t="s">
        <v>52</v>
      </c>
      <c r="H24" s="82">
        <v>2</v>
      </c>
      <c r="I24" s="83"/>
      <c r="J24" s="95"/>
      <c r="K24" s="92" t="s">
        <v>64</v>
      </c>
      <c r="L24" s="93"/>
      <c r="M24" s="72">
        <v>1</v>
      </c>
      <c r="N24" s="59">
        <f t="shared" ref="N24:N33" si="0">+M24/H24</f>
        <v>0.5</v>
      </c>
      <c r="O24" s="85"/>
      <c r="P24" s="78"/>
      <c r="Q24" s="61">
        <v>24428175.408</v>
      </c>
      <c r="R24" s="73">
        <v>20817739</v>
      </c>
      <c r="S24" s="60">
        <f t="shared" ref="S24:S29" si="1">R24/Q24</f>
        <v>0.85220196155879835</v>
      </c>
      <c r="T24" s="73"/>
      <c r="U24" s="60">
        <f t="shared" ref="U24:U33" si="2">T24/R24</f>
        <v>0</v>
      </c>
      <c r="V24" s="74" t="s">
        <v>84</v>
      </c>
      <c r="W24" s="75"/>
    </row>
    <row r="25" spans="1:23" ht="73.5" customHeight="1" x14ac:dyDescent="0.2">
      <c r="A25" s="101"/>
      <c r="B25" s="108"/>
      <c r="C25" s="109"/>
      <c r="D25" s="109"/>
      <c r="E25" s="109"/>
      <c r="F25" s="110"/>
      <c r="G25" s="57" t="s">
        <v>53</v>
      </c>
      <c r="H25" s="82">
        <v>1</v>
      </c>
      <c r="I25" s="83"/>
      <c r="J25" s="96"/>
      <c r="K25" s="92" t="s">
        <v>64</v>
      </c>
      <c r="L25" s="93"/>
      <c r="M25" s="72">
        <v>0.5</v>
      </c>
      <c r="N25" s="59">
        <f t="shared" si="0"/>
        <v>0.5</v>
      </c>
      <c r="O25" s="86"/>
      <c r="P25" s="87"/>
      <c r="Q25" s="61">
        <v>26173045.079999998</v>
      </c>
      <c r="R25" s="73">
        <v>21688057</v>
      </c>
      <c r="S25" s="60">
        <f t="shared" si="1"/>
        <v>0.82864095231214885</v>
      </c>
      <c r="T25" s="73"/>
      <c r="U25" s="60">
        <f t="shared" si="2"/>
        <v>0</v>
      </c>
      <c r="V25" s="74" t="s">
        <v>88</v>
      </c>
      <c r="W25" s="75"/>
    </row>
    <row r="26" spans="1:23" ht="57" customHeight="1" x14ac:dyDescent="0.2">
      <c r="A26" s="99">
        <v>2</v>
      </c>
      <c r="B26" s="102" t="s">
        <v>62</v>
      </c>
      <c r="C26" s="103"/>
      <c r="D26" s="103"/>
      <c r="E26" s="103"/>
      <c r="F26" s="104"/>
      <c r="G26" s="57" t="s">
        <v>54</v>
      </c>
      <c r="H26" s="97">
        <v>1</v>
      </c>
      <c r="I26" s="98"/>
      <c r="J26" s="79">
        <v>1</v>
      </c>
      <c r="K26" s="92" t="s">
        <v>65</v>
      </c>
      <c r="L26" s="93"/>
      <c r="M26" s="76">
        <v>0.25</v>
      </c>
      <c r="N26" s="59">
        <f t="shared" si="0"/>
        <v>0.25</v>
      </c>
      <c r="O26" s="88">
        <f>(AVERAGE(N26:N31))</f>
        <v>0.20833333333333334</v>
      </c>
      <c r="P26" s="77">
        <f>O26/J26</f>
        <v>0.20833333333333334</v>
      </c>
      <c r="Q26" s="62"/>
      <c r="R26" s="73"/>
      <c r="S26" s="60" t="e">
        <f t="shared" si="1"/>
        <v>#DIV/0!</v>
      </c>
      <c r="T26" s="73"/>
      <c r="U26" s="60" t="e">
        <f t="shared" si="2"/>
        <v>#DIV/0!</v>
      </c>
      <c r="V26" s="74" t="s">
        <v>78</v>
      </c>
      <c r="W26" s="75" t="s">
        <v>85</v>
      </c>
    </row>
    <row r="27" spans="1:23" ht="58.5" customHeight="1" x14ac:dyDescent="0.2">
      <c r="A27" s="100"/>
      <c r="B27" s="105"/>
      <c r="C27" s="106"/>
      <c r="D27" s="106"/>
      <c r="E27" s="106"/>
      <c r="F27" s="107"/>
      <c r="G27" s="57" t="s">
        <v>67</v>
      </c>
      <c r="H27" s="97">
        <v>1</v>
      </c>
      <c r="I27" s="98"/>
      <c r="J27" s="80"/>
      <c r="K27" s="92" t="s">
        <v>65</v>
      </c>
      <c r="L27" s="93"/>
      <c r="M27" s="76">
        <v>0.25</v>
      </c>
      <c r="N27" s="59">
        <f t="shared" si="0"/>
        <v>0.25</v>
      </c>
      <c r="O27" s="89"/>
      <c r="P27" s="78"/>
      <c r="Q27" s="62"/>
      <c r="R27" s="73"/>
      <c r="S27" s="60" t="e">
        <f t="shared" si="1"/>
        <v>#DIV/0!</v>
      </c>
      <c r="T27" s="73"/>
      <c r="U27" s="60" t="e">
        <f t="shared" si="2"/>
        <v>#DIV/0!</v>
      </c>
      <c r="V27" s="74" t="s">
        <v>79</v>
      </c>
      <c r="W27" s="75" t="s">
        <v>85</v>
      </c>
    </row>
    <row r="28" spans="1:23" ht="50.25" customHeight="1" x14ac:dyDescent="0.2">
      <c r="A28" s="100"/>
      <c r="B28" s="105"/>
      <c r="C28" s="106"/>
      <c r="D28" s="106"/>
      <c r="E28" s="106"/>
      <c r="F28" s="107"/>
      <c r="G28" s="57" t="s">
        <v>55</v>
      </c>
      <c r="H28" s="97">
        <v>1</v>
      </c>
      <c r="I28" s="98"/>
      <c r="J28" s="80"/>
      <c r="K28" s="92" t="s">
        <v>65</v>
      </c>
      <c r="L28" s="93"/>
      <c r="M28" s="76">
        <v>0.25</v>
      </c>
      <c r="N28" s="59">
        <f t="shared" si="0"/>
        <v>0.25</v>
      </c>
      <c r="O28" s="89"/>
      <c r="P28" s="78"/>
      <c r="Q28" s="62"/>
      <c r="R28" s="73"/>
      <c r="S28" s="60" t="e">
        <f t="shared" si="1"/>
        <v>#DIV/0!</v>
      </c>
      <c r="T28" s="73"/>
      <c r="U28" s="60" t="e">
        <f t="shared" si="2"/>
        <v>#DIV/0!</v>
      </c>
      <c r="V28" s="74" t="s">
        <v>80</v>
      </c>
      <c r="W28" s="75" t="s">
        <v>85</v>
      </c>
    </row>
    <row r="29" spans="1:23" ht="57" customHeight="1" x14ac:dyDescent="0.2">
      <c r="A29" s="100"/>
      <c r="B29" s="105"/>
      <c r="C29" s="106"/>
      <c r="D29" s="106"/>
      <c r="E29" s="106"/>
      <c r="F29" s="107"/>
      <c r="G29" s="57" t="s">
        <v>56</v>
      </c>
      <c r="H29" s="97">
        <v>1</v>
      </c>
      <c r="I29" s="98"/>
      <c r="J29" s="80"/>
      <c r="K29" s="92" t="s">
        <v>65</v>
      </c>
      <c r="L29" s="93"/>
      <c r="M29" s="76">
        <v>0.25</v>
      </c>
      <c r="N29" s="59">
        <f t="shared" si="0"/>
        <v>0.25</v>
      </c>
      <c r="O29" s="89"/>
      <c r="P29" s="78"/>
      <c r="Q29" s="62"/>
      <c r="R29" s="73"/>
      <c r="S29" s="60" t="e">
        <f t="shared" si="1"/>
        <v>#DIV/0!</v>
      </c>
      <c r="T29" s="73"/>
      <c r="U29" s="60" t="e">
        <f t="shared" si="2"/>
        <v>#DIV/0!</v>
      </c>
      <c r="V29" s="74" t="s">
        <v>81</v>
      </c>
      <c r="W29" s="75" t="s">
        <v>85</v>
      </c>
    </row>
    <row r="30" spans="1:23" ht="48" customHeight="1" x14ac:dyDescent="0.2">
      <c r="A30" s="100"/>
      <c r="B30" s="105"/>
      <c r="C30" s="106"/>
      <c r="D30" s="106"/>
      <c r="E30" s="106"/>
      <c r="F30" s="107"/>
      <c r="G30" s="57" t="s">
        <v>57</v>
      </c>
      <c r="H30" s="97">
        <v>1</v>
      </c>
      <c r="I30" s="98"/>
      <c r="J30" s="80"/>
      <c r="K30" s="92" t="s">
        <v>65</v>
      </c>
      <c r="L30" s="93"/>
      <c r="M30" s="76">
        <v>0</v>
      </c>
      <c r="N30" s="59">
        <f t="shared" si="0"/>
        <v>0</v>
      </c>
      <c r="O30" s="89"/>
      <c r="P30" s="78"/>
      <c r="Q30" s="61">
        <v>21106996.620000001</v>
      </c>
      <c r="R30" s="73"/>
      <c r="S30" s="60">
        <f t="shared" ref="S30:S33" si="3">R30/Q30</f>
        <v>0</v>
      </c>
      <c r="T30" s="73"/>
      <c r="U30" s="60" t="e">
        <f t="shared" si="2"/>
        <v>#DIV/0!</v>
      </c>
      <c r="V30" s="74" t="s">
        <v>87</v>
      </c>
      <c r="W30" s="75"/>
    </row>
    <row r="31" spans="1:23" ht="55.5" customHeight="1" x14ac:dyDescent="0.2">
      <c r="A31" s="101"/>
      <c r="B31" s="108"/>
      <c r="C31" s="109"/>
      <c r="D31" s="109"/>
      <c r="E31" s="109"/>
      <c r="F31" s="110"/>
      <c r="G31" s="57" t="s">
        <v>58</v>
      </c>
      <c r="H31" s="97">
        <v>1</v>
      </c>
      <c r="I31" s="98"/>
      <c r="J31" s="81"/>
      <c r="K31" s="92" t="s">
        <v>65</v>
      </c>
      <c r="L31" s="93"/>
      <c r="M31" s="76">
        <v>0.25</v>
      </c>
      <c r="N31" s="59">
        <f t="shared" si="0"/>
        <v>0.25</v>
      </c>
      <c r="O31" s="90"/>
      <c r="P31" s="87"/>
      <c r="Q31" s="62"/>
      <c r="R31" s="73"/>
      <c r="S31" s="60" t="e">
        <f t="shared" si="3"/>
        <v>#DIV/0!</v>
      </c>
      <c r="T31" s="73"/>
      <c r="U31" s="60" t="e">
        <f t="shared" si="2"/>
        <v>#DIV/0!</v>
      </c>
      <c r="V31" s="74" t="s">
        <v>82</v>
      </c>
      <c r="W31" s="75" t="s">
        <v>85</v>
      </c>
    </row>
    <row r="32" spans="1:23" ht="52.5" customHeight="1" x14ac:dyDescent="0.2">
      <c r="A32" s="111">
        <v>3</v>
      </c>
      <c r="B32" s="111" t="s">
        <v>63</v>
      </c>
      <c r="C32" s="111"/>
      <c r="D32" s="111"/>
      <c r="E32" s="111"/>
      <c r="F32" s="111"/>
      <c r="G32" s="57" t="s">
        <v>59</v>
      </c>
      <c r="H32" s="129">
        <v>1</v>
      </c>
      <c r="I32" s="129"/>
      <c r="J32" s="91">
        <v>1</v>
      </c>
      <c r="K32" s="112" t="s">
        <v>66</v>
      </c>
      <c r="L32" s="112"/>
      <c r="M32" s="76">
        <v>0</v>
      </c>
      <c r="N32" s="59">
        <f t="shared" si="0"/>
        <v>0</v>
      </c>
      <c r="O32" s="88">
        <f>AVERAGE(N32:N33)</f>
        <v>0</v>
      </c>
      <c r="P32" s="77">
        <f>O32/J32</f>
        <v>0</v>
      </c>
      <c r="Q32" s="62"/>
      <c r="R32" s="73"/>
      <c r="S32" s="60" t="e">
        <f t="shared" si="3"/>
        <v>#DIV/0!</v>
      </c>
      <c r="T32" s="73"/>
      <c r="U32" s="60" t="e">
        <f t="shared" si="2"/>
        <v>#DIV/0!</v>
      </c>
      <c r="V32" s="74"/>
      <c r="W32" s="75"/>
    </row>
    <row r="33" spans="1:23" ht="42.75" customHeight="1" x14ac:dyDescent="0.2">
      <c r="A33" s="111"/>
      <c r="B33" s="111"/>
      <c r="C33" s="111"/>
      <c r="D33" s="111"/>
      <c r="E33" s="111"/>
      <c r="F33" s="111"/>
      <c r="G33" s="57" t="s">
        <v>60</v>
      </c>
      <c r="H33" s="130">
        <v>2</v>
      </c>
      <c r="I33" s="130"/>
      <c r="J33" s="91"/>
      <c r="K33" s="112" t="s">
        <v>66</v>
      </c>
      <c r="L33" s="112"/>
      <c r="M33" s="72">
        <v>0</v>
      </c>
      <c r="N33" s="59">
        <f t="shared" si="0"/>
        <v>0</v>
      </c>
      <c r="O33" s="89"/>
      <c r="P33" s="78"/>
      <c r="Q33" s="62"/>
      <c r="R33" s="73"/>
      <c r="S33" s="60" t="e">
        <f t="shared" si="3"/>
        <v>#DIV/0!</v>
      </c>
      <c r="T33" s="73"/>
      <c r="U33" s="60" t="e">
        <f t="shared" si="2"/>
        <v>#DIV/0!</v>
      </c>
      <c r="V33" s="74"/>
      <c r="W33" s="75"/>
    </row>
    <row r="34" spans="1:23" s="20" customFormat="1" ht="24.75" customHeight="1" x14ac:dyDescent="0.2">
      <c r="A34" s="154" t="s">
        <v>1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53"/>
      <c r="O34" s="53"/>
      <c r="P34" s="65"/>
      <c r="Q34" s="66">
        <f>SUM(Q23:Q33)</f>
        <v>99626131.859999999</v>
      </c>
      <c r="R34" s="67">
        <f>SUM(R23:R33)</f>
        <v>66793158</v>
      </c>
      <c r="S34" s="68">
        <f>R34/Q34</f>
        <v>0.67043813458361845</v>
      </c>
      <c r="T34" s="66">
        <f>SUM(T23:T33)</f>
        <v>0</v>
      </c>
      <c r="U34" s="64">
        <f>T34/R34</f>
        <v>0</v>
      </c>
    </row>
    <row r="35" spans="1:23" s="20" customFormat="1" ht="30.75" customHeight="1" thickBot="1" x14ac:dyDescent="0.25">
      <c r="B35" s="156" t="s">
        <v>30</v>
      </c>
      <c r="C35" s="157"/>
      <c r="D35" s="21">
        <v>0</v>
      </c>
      <c r="F35" s="22" t="s">
        <v>29</v>
      </c>
      <c r="G35" s="46">
        <v>44211</v>
      </c>
      <c r="H35" s="27"/>
      <c r="J35" s="37"/>
      <c r="M35" s="25">
        <v>2</v>
      </c>
      <c r="N35" s="58">
        <f>AVERAGE(N23:N33)</f>
        <v>0.25</v>
      </c>
      <c r="O35" s="23"/>
      <c r="P35" s="58">
        <f>AVERAGE(P23:P33)</f>
        <v>0.23611111111111113</v>
      </c>
      <c r="Q35" s="150"/>
      <c r="R35" s="151"/>
      <c r="S35" s="40"/>
    </row>
    <row r="36" spans="1:23" x14ac:dyDescent="0.2">
      <c r="R36" s="9"/>
      <c r="S36" s="41"/>
    </row>
    <row r="37" spans="1:23" x14ac:dyDescent="0.2">
      <c r="R37" s="9"/>
      <c r="S37" s="41"/>
    </row>
    <row r="38" spans="1:23" s="11" customFormat="1" ht="21.75" customHeight="1" x14ac:dyDescent="0.2">
      <c r="B38" s="10"/>
      <c r="C38" s="128" t="s">
        <v>32</v>
      </c>
      <c r="D38" s="128"/>
      <c r="E38" s="128"/>
      <c r="F38" s="128"/>
      <c r="G38" s="128"/>
      <c r="H38" s="119" t="s">
        <v>36</v>
      </c>
      <c r="I38" s="120"/>
      <c r="J38" s="120"/>
      <c r="K38" s="120"/>
      <c r="L38" s="121"/>
      <c r="M38" s="137"/>
      <c r="N38" s="137"/>
      <c r="O38" s="137"/>
      <c r="P38" s="137"/>
      <c r="Q38" s="137"/>
      <c r="R38" s="137"/>
      <c r="S38" s="137"/>
      <c r="T38" s="137"/>
      <c r="U38" s="137"/>
      <c r="V38" s="137"/>
    </row>
    <row r="39" spans="1:23" s="11" customFormat="1" ht="29.25" customHeight="1" x14ac:dyDescent="0.2">
      <c r="A39" s="152" t="s">
        <v>11</v>
      </c>
      <c r="B39" s="153"/>
      <c r="C39" s="128" t="s">
        <v>86</v>
      </c>
      <c r="D39" s="128"/>
      <c r="E39" s="128"/>
      <c r="F39" s="128"/>
      <c r="G39" s="128"/>
      <c r="H39" s="119" t="s">
        <v>48</v>
      </c>
      <c r="I39" s="120"/>
      <c r="J39" s="120"/>
      <c r="K39" s="120"/>
      <c r="L39" s="121"/>
      <c r="M39" s="137"/>
      <c r="N39" s="137"/>
      <c r="O39" s="137"/>
      <c r="P39" s="137"/>
      <c r="Q39" s="137"/>
      <c r="R39" s="137"/>
      <c r="S39" s="137"/>
      <c r="T39" s="137"/>
      <c r="U39" s="137"/>
      <c r="V39" s="137"/>
    </row>
    <row r="40" spans="1:23" ht="37.5" customHeight="1" x14ac:dyDescent="0.2">
      <c r="A40" s="152" t="s">
        <v>12</v>
      </c>
      <c r="B40" s="152"/>
      <c r="C40" s="128" t="s">
        <v>47</v>
      </c>
      <c r="D40" s="128"/>
      <c r="E40" s="128"/>
      <c r="F40" s="128"/>
      <c r="G40" s="128"/>
      <c r="H40" s="119" t="s">
        <v>49</v>
      </c>
      <c r="I40" s="120"/>
      <c r="J40" s="120"/>
      <c r="K40" s="120"/>
      <c r="L40" s="121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1"/>
    </row>
    <row r="41" spans="1:23" ht="29.25" customHeight="1" x14ac:dyDescent="0.2">
      <c r="A41" s="152" t="s">
        <v>13</v>
      </c>
      <c r="B41" s="152"/>
      <c r="C41" s="149">
        <v>44286</v>
      </c>
      <c r="D41" s="149"/>
      <c r="E41" s="149"/>
      <c r="F41" s="149"/>
      <c r="G41" s="149"/>
      <c r="H41" s="155">
        <f>C41</f>
        <v>44286</v>
      </c>
      <c r="I41" s="120"/>
      <c r="J41" s="120"/>
      <c r="K41" s="120"/>
      <c r="L41" s="121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1"/>
    </row>
    <row r="42" spans="1:23" x14ac:dyDescent="0.2">
      <c r="H42" s="11"/>
      <c r="I42" s="11"/>
      <c r="J42" s="43"/>
      <c r="K42" s="11"/>
      <c r="L42" s="11"/>
      <c r="M42" s="44"/>
      <c r="N42" s="44"/>
      <c r="O42" s="44"/>
      <c r="P42" s="44"/>
      <c r="Q42" s="44"/>
      <c r="R42" s="11"/>
      <c r="S42" s="45"/>
      <c r="T42" s="11"/>
      <c r="U42" s="11"/>
      <c r="V42" s="11"/>
      <c r="W42" s="11"/>
    </row>
    <row r="54" spans="11:11" x14ac:dyDescent="0.2">
      <c r="K54" s="24"/>
    </row>
  </sheetData>
  <mergeCells count="94">
    <mergeCell ref="M21:M22"/>
    <mergeCell ref="D12:G13"/>
    <mergeCell ref="A14:C16"/>
    <mergeCell ref="D14:G16"/>
    <mergeCell ref="W20:W22"/>
    <mergeCell ref="U20:U22"/>
    <mergeCell ref="K11:L13"/>
    <mergeCell ref="Q11:R13"/>
    <mergeCell ref="K20:L22"/>
    <mergeCell ref="D11:G11"/>
    <mergeCell ref="D17:G19"/>
    <mergeCell ref="T20:T22"/>
    <mergeCell ref="A11:C11"/>
    <mergeCell ref="A17:C19"/>
    <mergeCell ref="A20:A22"/>
    <mergeCell ref="B20:F22"/>
    <mergeCell ref="C41:G41"/>
    <mergeCell ref="Q35:R35"/>
    <mergeCell ref="M40:V40"/>
    <mergeCell ref="A39:B39"/>
    <mergeCell ref="A34:M34"/>
    <mergeCell ref="M39:V39"/>
    <mergeCell ref="H41:L41"/>
    <mergeCell ref="C38:G38"/>
    <mergeCell ref="A41:B41"/>
    <mergeCell ref="A40:B40"/>
    <mergeCell ref="B35:C35"/>
    <mergeCell ref="M41:V41"/>
    <mergeCell ref="A1:C5"/>
    <mergeCell ref="T1:W1"/>
    <mergeCell ref="C39:G39"/>
    <mergeCell ref="H38:L38"/>
    <mergeCell ref="H39:L39"/>
    <mergeCell ref="M38:V38"/>
    <mergeCell ref="N21:N22"/>
    <mergeCell ref="T2:W2"/>
    <mergeCell ref="T3:V4"/>
    <mergeCell ref="T5:V5"/>
    <mergeCell ref="A12:C13"/>
    <mergeCell ref="O21:O22"/>
    <mergeCell ref="P21:P22"/>
    <mergeCell ref="M20:N20"/>
    <mergeCell ref="O20:P20"/>
    <mergeCell ref="S20:S22"/>
    <mergeCell ref="W3:W4"/>
    <mergeCell ref="D1:S2"/>
    <mergeCell ref="D3:S4"/>
    <mergeCell ref="D5:S5"/>
    <mergeCell ref="M11:P11"/>
    <mergeCell ref="G20:G22"/>
    <mergeCell ref="H20:I22"/>
    <mergeCell ref="H40:L40"/>
    <mergeCell ref="J20:J22"/>
    <mergeCell ref="V20:V22"/>
    <mergeCell ref="Q20:Q22"/>
    <mergeCell ref="R20:R22"/>
    <mergeCell ref="C40:G40"/>
    <mergeCell ref="K31:L31"/>
    <mergeCell ref="K32:L32"/>
    <mergeCell ref="H31:I31"/>
    <mergeCell ref="H32:I32"/>
    <mergeCell ref="H33:I33"/>
    <mergeCell ref="K28:L28"/>
    <mergeCell ref="K29:L29"/>
    <mergeCell ref="K30:L30"/>
    <mergeCell ref="H26:I26"/>
    <mergeCell ref="H27:I27"/>
    <mergeCell ref="H28:I28"/>
    <mergeCell ref="O32:O33"/>
    <mergeCell ref="A23:A25"/>
    <mergeCell ref="B23:F25"/>
    <mergeCell ref="B26:F31"/>
    <mergeCell ref="A26:A31"/>
    <mergeCell ref="H29:I29"/>
    <mergeCell ref="H30:I30"/>
    <mergeCell ref="A32:A33"/>
    <mergeCell ref="B32:F33"/>
    <mergeCell ref="K33:L33"/>
    <mergeCell ref="P32:P33"/>
    <mergeCell ref="J26:J31"/>
    <mergeCell ref="H23:I23"/>
    <mergeCell ref="H24:I24"/>
    <mergeCell ref="H25:I25"/>
    <mergeCell ref="O23:O25"/>
    <mergeCell ref="P23:P25"/>
    <mergeCell ref="O26:O31"/>
    <mergeCell ref="P26:P31"/>
    <mergeCell ref="J32:J33"/>
    <mergeCell ref="K23:L23"/>
    <mergeCell ref="K24:L24"/>
    <mergeCell ref="K25:L25"/>
    <mergeCell ref="K26:L26"/>
    <mergeCell ref="K27:L27"/>
    <mergeCell ref="J23:J25"/>
  </mergeCells>
  <phoneticPr fontId="0" type="noConversion"/>
  <printOptions horizontalCentered="1" verticalCentered="1"/>
  <pageMargins left="0.19685039370078741" right="7.874015748031496E-2" top="0.19685039370078741" bottom="0.11811023622047245" header="0" footer="0"/>
  <pageSetup paperSize="121" scale="2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dcaicedo</dc:creator>
  <cp:lastModifiedBy>USUARIO</cp:lastModifiedBy>
  <cp:lastPrinted>2017-09-19T13:50:20Z</cp:lastPrinted>
  <dcterms:created xsi:type="dcterms:W3CDTF">2009-04-01T16:45:05Z</dcterms:created>
  <dcterms:modified xsi:type="dcterms:W3CDTF">2021-05-27T15:14:20Z</dcterms:modified>
</cp:coreProperties>
</file>