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OA-1" sheetId="1" r:id="rId1"/>
  </sheets>
  <definedNames/>
  <calcPr fullCalcOnLoad="1"/>
</workbook>
</file>

<file path=xl/sharedStrings.xml><?xml version="1.0" encoding="utf-8"?>
<sst xmlns="http://schemas.openxmlformats.org/spreadsheetml/2006/main" count="133" uniqueCount="118">
  <si>
    <t>PROYECTO:</t>
  </si>
  <si>
    <t>TOTAL</t>
  </si>
  <si>
    <t>PRESUPUESTO</t>
  </si>
  <si>
    <t>VALOR ($)</t>
  </si>
  <si>
    <t>Presupuesto asignado inicialmente</t>
  </si>
  <si>
    <t xml:space="preserve">LINEA ESTRATEGICA DEL PGAR: </t>
  </si>
  <si>
    <t>Adición o ajuste (1):</t>
  </si>
  <si>
    <t>(+ o -)</t>
  </si>
  <si>
    <t>Adición o ajuste (2):</t>
  </si>
  <si>
    <t>Adición o ajuste (3):</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</si>
  <si>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</si>
  <si>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</si>
  <si>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</si>
  <si>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</si>
  <si>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</si>
  <si>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</si>
  <si>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</si>
  <si>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</si>
  <si>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</si>
  <si>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</si>
  <si>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</si>
  <si>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</si>
  <si>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</si>
  <si>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</si>
  <si>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</si>
  <si>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</si>
  <si>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</si>
  <si>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</si>
  <si>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</si>
  <si>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Fecha de la versión</t>
  </si>
  <si>
    <t>Versión POA a evaluar</t>
  </si>
  <si>
    <t>OBSERVACIONES (SEGÚN APLIQUE)</t>
  </si>
  <si>
    <t>ELABORÓ</t>
  </si>
  <si>
    <t>INDICADORES POA DE RENDIMIENTO O GESTION</t>
  </si>
  <si>
    <t>ACTIVIDADES  POA</t>
  </si>
  <si>
    <t>EVALUACIÓN MISIONAL</t>
  </si>
  <si>
    <t>APROBO</t>
  </si>
  <si>
    <t>VALOR PAGADO ($)
ACTIVIDAD</t>
  </si>
  <si>
    <t>% DE EJECUCIÓN
SOBRE PAGOS</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</si>
  <si>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</si>
  <si>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</si>
  <si>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No.</t>
  </si>
  <si>
    <t>Versión 1</t>
  </si>
  <si>
    <t xml:space="preserve">ACTIVIDADES ACCIONES OPERATIVAS  PROYECTO PA  </t>
  </si>
  <si>
    <t>Ordenamiento Ambiental</t>
  </si>
  <si>
    <t>Instrumentos de planificación para Áreas Protegidas y Ecosistemas Estratégicos.</t>
  </si>
  <si>
    <t>Adoptar planes de manejo de las áreas protegidas priorizadas.</t>
  </si>
  <si>
    <t>Avanzar en la adopción de planes de Manejo de humedales</t>
  </si>
  <si>
    <t>Avanzar en la designación del ecosistema Lago de Tota como Sitio Ramsar</t>
  </si>
  <si>
    <t>Fortalecer las RNSC y los SIMAP</t>
  </si>
  <si>
    <t>Fortalecer el SIRAP y los ecosistemas estratégicos</t>
  </si>
  <si>
    <t>Adelantar gestiones para la financiación de formulación de planes de manejo</t>
  </si>
  <si>
    <t>Realizar el seguimiento a planes de manejo de áreas protegidas</t>
  </si>
  <si>
    <t>Implementar una estrategia para administración de las áreas protegidas a cargo de la corporación</t>
  </si>
  <si>
    <t>Elaborar el documento técnico con la identificación de los humedales permanentes de la jurisdicción.</t>
  </si>
  <si>
    <t>Avanzar en la Formulación de planes de manejo de humedales priorizados.</t>
  </si>
  <si>
    <t xml:space="preserve">Adoptar planes de manejo de los humedales priorizados. </t>
  </si>
  <si>
    <t>Apoyar acciones que permitan avanzar en el proceso de designación  Ramsar de Lago de tota.</t>
  </si>
  <si>
    <t>Acciones para el fortalecimiento de las RNSC  y los SIMAP</t>
  </si>
  <si>
    <t xml:space="preserve">Desarrollar una estrategia de posicionamiento del SIRAP </t>
  </si>
  <si>
    <t>Acciones para el fortalecimiento del programa de guardaparques</t>
  </si>
  <si>
    <t>Acciones para el fortalecimiento  del SIRAP,Ecosistemas estrategicos, y modelos de gobernaza a escala regional y departamental</t>
  </si>
  <si>
    <t>Formular y presentar proyectos para solicitud de financiación.</t>
  </si>
  <si>
    <t xml:space="preserve">Diseñar la estrategia de administración de las Áreas Protegidas </t>
  </si>
  <si>
    <t>Elaborar los informes de seguimiento del PM del PNR Serranía las Quinchas.</t>
  </si>
  <si>
    <t>Elaborar informes de seguimiento de los PM de las Áreas Protegidas.</t>
  </si>
  <si>
    <t>Numero de planes de manejo adoptados</t>
  </si>
  <si>
    <t xml:space="preserve">Numero de acciones ejecutadas para el fortalecimiento del RNSC y los SIMAPs </t>
  </si>
  <si>
    <t>Numero de planes de manejo formulados</t>
  </si>
  <si>
    <t>PROFESIONAL ESPECIALIZADO GRADO 14</t>
  </si>
  <si>
    <t>X</t>
  </si>
  <si>
    <t>LUIS HAIR DUEÑAS GOMEZ</t>
  </si>
  <si>
    <t>Responsable Proceso Evaluación Misional</t>
  </si>
  <si>
    <t>DICIEMBRE</t>
  </si>
  <si>
    <t>AÑO: 2021</t>
  </si>
  <si>
    <t>MARZO</t>
  </si>
  <si>
    <t>JUNIO</t>
  </si>
  <si>
    <t>SEPTIEMBRE</t>
  </si>
  <si>
    <t>Formular Planes de manejo de áreas protegidas Priorizadas</t>
  </si>
  <si>
    <t>METAS AÑO 2021 POA</t>
  </si>
  <si>
    <t>METAS AÑO 2021 P.A.</t>
  </si>
  <si>
    <t>AVANCE METAS POA 2021</t>
  </si>
  <si>
    <t>AVANCE METAS PA 2021</t>
  </si>
  <si>
    <t>Delimitar humedales priorizados.</t>
  </si>
  <si>
    <t>% Avance de un documento con la identifiación de los humedales permanentes de la jurisdicción.</t>
  </si>
  <si>
    <t>Número de humedales delimitados</t>
  </si>
  <si>
    <t>Numero de Acciones para avanzar en el proceso de desiganción Ramsar</t>
  </si>
  <si>
    <t>Adoptar planes de Manejo de los páramos delimitados por el MADS</t>
  </si>
  <si>
    <t>% Avance para la formulación de planes de manejo de páramos delimittados</t>
  </si>
  <si>
    <t>Número de acciones para el posicionamiento y divulgación del SIRAP ejecutadas</t>
  </si>
  <si>
    <t>Número de acciones Fortalecimiento del programa guarda parques</t>
  </si>
  <si>
    <t>Número de acciones Fortalecimiento dfortalecimiento  del SIRAP,Ecosistemas estrategicos, y modelos de gobernaza a escala regional y departamental</t>
  </si>
  <si>
    <t>Número de proyectos formulados y presentados para la solicitud de financiación</t>
  </si>
  <si>
    <t>Porcentaje de avance en el diseño de la estrategia</t>
  </si>
  <si>
    <t>Numero de informes de seguimientos al PM del PNR Serranía de las Quinchas</t>
  </si>
  <si>
    <t>Numero de informes de seguimiento a la implementación de PM de áreas protegidas administradas</t>
  </si>
  <si>
    <t xml:space="preserve">TRIMESTRE EVALUADO </t>
  </si>
  <si>
    <t>HUGO ARMANDO DIAZ SUAREZ - LUIS FRANCISCO BECERRA ARCHILA</t>
  </si>
  <si>
    <t>Planeación Territorial y paz con la naturaleza</t>
  </si>
  <si>
    <t>Adoptar planes de manejo de las áreas protegidas priorizadas o 
Administradas por 
la Corporación</t>
  </si>
  <si>
    <t>Numero de planes de manejo 
formulados</t>
  </si>
  <si>
    <t xml:space="preserve">Se avanza en la formulación de los Planes de Manejo de las RFP Sucuncuca y El Malmo.
Se adelanta la actualización del Plan de Manejo de la PNR Siscunsí Ocetá
Se adelantó la elaboración de los estudios previos para la contratación de la formulación de los PM de El Valle y PM Cortadera. </t>
  </si>
  <si>
    <t>Se adoptó el Plan de Manejo del PNR Pan de Azucar El Consuelo, mediante el Acuerdo No. 001 de febrero 15 de 2021 (meta rezagada 2020).
Se adelantaron las mesas de trabajo entre Minsterio WWF y Corpoboyacá, para avanzar en el proceso de adopción de las Reservas Forestales Protectoras Nacionales -RFPN El Malmo y Sucuncuca.</t>
  </si>
  <si>
    <t>Se avanza el proceso de revisión documental y cartográfica de los instrumentos de planificación .
Se elaboró el modelo cartográfico para la identificación de los humedales permanentes de la jurisdicción a escala 1.25.000</t>
  </si>
  <si>
    <t xml:space="preserve">Se suscribió Contrato de consultoría CCC 2021189 para la generación de los insumos biofísicos y socioeconómicos como insumo para la delimitación del humedal La Hoya - del municipio de Gachantivá; en el marco de dicho contrato se ha generado información de la caracterización físca (geología, geomorfología, suelos, clima e hidrología), y se han llevado 2 espacios de participación con los actores sociales. </t>
  </si>
  <si>
    <t xml:space="preserve">Se cuenta con el documento de formulación del Plan de Manejo del Humedal El Rosal del municipio de Iza, y se avanza en el concepto de vaibilidad.
Se avanza en los ajustes finales del Plan de Manejo del humedal de la cienega de Palagua. </t>
  </si>
  <si>
    <t>Se encuentra en la revisión final del documento del Plan de Manejo de la Ciénaga de Palagua, para su posterior concertación  con los actores y proceder a con el trámite para su adopción mediante Acto Administrativo de la Dirección General. 
Se avanza en la estructuración del acto administrativo de adopción del PM El Rosal municipio de Iza.</t>
  </si>
  <si>
    <t>Se adelanta la elaboración de documento técnico para la definición de los criterios de designación de RAMSAR.
Se avanza en la estructuración de la ficha FIR como requisito para designación de RAMSAR Lago de Tota
Se realizó mesas de trabajo con el Ministerio de Ambiente para definir hoja de ruta que permita la designación humedal Lago de Tota (27 de mayo y 25 de junio)</t>
  </si>
  <si>
    <t>ADMONAP/140-61 ESTRU_ECO_PRINCIPAL/PLANES_ DE_MANEJO_AREAS_PROTEGIDAS</t>
  </si>
  <si>
    <t>ADMONAP/140-61 ESTRU_ECO_PRINCIPAL/PLANES_ DE_MANEJO_ECOSISTEMAS_ESTRATEGICOS</t>
  </si>
  <si>
    <t xml:space="preserve">Se está actualizando la información de los  Dossiers, como insumo de información para la actualización de la página web.
Se han realizado reuniones con el proceso de comunicaciones para definir diseño y contenido de la nueva versión del micrositio. </t>
  </si>
  <si>
    <t>Se han realizado reuniones con los municipios de Tota, Aquitania, Cuitiva,  con el propósito de apoyar la conformación de  los SIMAP en estas localidades.
Se realizó 3 mesas de trabajo para nuevo registro de igual número de RNSC.
Se brindó apoyo a 5 RNSC para saneamiento en la titulación de bienes rurales.
Se actualizó la cartografía y bases de datos de las RNSC.
Se brindó apoyo técnico y jurídico para el fortalecimiento de la red articuladora de las Reservas Corpo-TIVA.
Se está elaborando el Plan de Manejo de la Reserva Natural de la Sociedad Civil IEIASCA
Se está formulando un proyecto en formato MGA que contribuya con el fortalecimiento y cumplimiento de los objetivos de conservación de las RNSC adscritas a Corpo-TIVA.</t>
  </si>
  <si>
    <t>Se está realizando la revisión de modelos de administración de Áreas Protegidas en otras entidades.
Se está avanzando en el diagnóstico jurídico de la estrategia de administracion de las Áreas Protegidas.
Se está avanzando en el documento diagnótico general de la estrategia de administración de las Áreas Protegidas.</t>
  </si>
  <si>
    <t>Se elaboró la matriz de seguimiento para los planes de manejo que se encuentran formulados.
Se avanza en el cronograma de seguimiento con las entidades territoriales.</t>
  </si>
  <si>
    <r>
      <rPr>
        <b/>
        <sz val="10"/>
        <rFont val="Arial"/>
        <family val="2"/>
      </rPr>
      <t>Complejo páramo Rabanal - Río Bogotá.</t>
    </r>
    <r>
      <rPr>
        <sz val="10"/>
        <rFont val="Arial"/>
        <family val="2"/>
      </rPr>
      <t xml:space="preserve"> Conformación comisión conjunta con CAR y Corpochivor (Resolución Corpoboyacá 470 del 26 de marzo de 2021); se cuenta con modelo de encuesta socioeconómica para el levantamiento de información; se ajustó modelo multicriterio incorporando aspectos de vulnerabilidad, arraigo y dependencia;  se avanza en comisión conjunta de la formulación del Plan de Manejo, generando información documental y cartográfica que permita establecer la zonificación y el régimen de usos.
</t>
    </r>
    <r>
      <rPr>
        <b/>
        <sz val="10"/>
        <rFont val="Arial"/>
        <family val="2"/>
      </rPr>
      <t>Complejo de páramo Iguaque- Merchán.</t>
    </r>
    <r>
      <rPr>
        <sz val="10"/>
        <rFont val="Arial"/>
        <family val="2"/>
      </rPr>
      <t xml:space="preserve"> Se conformó comisión conjunta con CAR y CAS (Resolución Corpoboyacá 153 del 11 de febrero de 2021); se formuló proyecto para la formulación de PM en jurisdicciones de Corpoboyacá y CAS; se han adelantado 3 reuniones de comisiones conjuntas; se elaboró Estudios previos para la suscripción de convenio con la CAS y concursos de méritos para la suscripción de contratos de consultoría e interventoría. 
Se conformó la comisión Conjunta de Guantiva- La Rusia mediante Resolución 152 de 11 de febrero de 2021 de Corpoboyacá, conformada por la CAS, CAR.
Se viene adelantando la conformación de Comisión Conujunta de Tota-Bijagual- Mamapacha y Altiplanocundiboyacense</t>
    </r>
  </si>
  <si>
    <t>Conformación de las Comisiones Conjuntas de los Complejos de Páramo de Rabanal - Río Bogota14/04/2021 Iguaque - Merchán y Guantiva - La Rusia.
Avance en la conformación de la Comisión Conjunta del Complejo de Páramo  Tota- Bijagual - Mamapacha.
Se ha participado de las mesas de trabajo de la subregión AndesNororientales en el marco del cumplimiento de la política pública 2020-2030
Apoyo implementación proyecto GEF - SINAP, para la consolidación del Sistema Nacional de Áreas Protegidas.
Apoyo y seguimiento al proyecto Páramos de la Unión Europea.
Apoyo participacion en la construcción del documento Prodoc del proyecto GEF Páramos de Vida.
Levantamiento con equipo UAS para los humedales termominerales dentro del DRMI del municipio de Paipa.</t>
  </si>
  <si>
    <t>Se realizó la contratación del profesional necesario, con número de contrato 045|
Se formuló y se presentó el proyecto "ACTUALIZACIÓN DEL PLAN DE ORDENACION Y MANEJO DE LA CUENCA HIDROGRAFICA DEL LAGO DE TOTA – (SZH 3516) LOCALIZADA EN EL DEPARTAMENTO DE BOYACÁ EN JURISDICCIÓN DE LA CORPORACIÓN AUTÓNOMA REGIONAL DE BOYACÁ (CORPOBOYACÁ)".
Se formuló y se presentó  el proyecto  “Construcción del instrumento de planificación para el complejo de páramo Tota-Bijagual-Mamapacha, departamentos de Boyacá y Casanare”
Se formuló y se presentó el proyecto: “FORMULACIÓN DEL PLAN DE MANEJO AMBIENTAL DEL PÁRAMO IGUAQUE – MERCHÁN EN JURISDICCIÓN DE LA CORPORACIÓN AUTÓNOMA REGIONAL DE BOYACÁ - CORPOBOYACÁ Y LA CORPORACIÓN AUTÓNOMA REGIONAL DE SANTANDER – CAS”.</t>
  </si>
  <si>
    <t xml:space="preserve">Se sucribió contratos de los Guardaparques de los PNR de Rabanal, Serranía El Peligro, El Valle, Pan de Azucar - El Consuelo. Contratos No. CPS 2021-115, 121,122 y 141.
Se han realizado 2 capacitaciones a los Guardaprques en temas relacionados con Gestión de Riesgo de Desastres y programa de apiarios de la Corporación.
Se realiazó una mesa de trabajo con las entidades territoriales para el fortalecimiento del PNR El Peligro y PNR EL Valle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</si>
</sst>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0.0%"/>
    <numFmt numFmtId="190" formatCode="_(* #,##0.0_);_(* \(#,##0.0\);_(* &quot;-&quot;??_);_(@_)"/>
    <numFmt numFmtId="191" formatCode="0.0"/>
    <numFmt numFmtId="192" formatCode="_-* #,##0_-;\-* #,##0_-;_-* &quot;-&quot;??_-;_-@_-"/>
    <numFmt numFmtId="193" formatCode="0.000"/>
    <numFmt numFmtId="194" formatCode="&quot;$&quot;#,##0"/>
  </numFmts>
  <fonts count="4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11"/>
      <name val="Arial"/>
      <family val="2"/>
    </font>
    <font>
      <b/>
      <sz val="11"/>
      <name val="Arial"/>
      <family val="2"/>
    </font>
    <font>
      <sz val="10"/>
      <name val="Arial Narrow"/>
      <family val="2"/>
    </font>
    <font>
      <sz val="9"/>
      <name val="Arial"/>
      <family val="2"/>
    </font>
    <font>
      <u val="single"/>
      <sz val="10"/>
      <color indexed="12"/>
      <name val="Arial"/>
      <family val="2"/>
    </font>
    <font>
      <u val="single"/>
      <sz val="10"/>
      <color indexed="20"/>
      <name val="Arial"/>
      <family val="2"/>
    </font>
    <font>
      <sz val="11"/>
      <color indexed="8"/>
      <name val="Arial"/>
      <family val="2"/>
    </font>
    <font>
      <sz val="10"/>
      <color indexed="10"/>
      <name val="Arial"/>
      <family val="2"/>
    </font>
    <font>
      <b/>
      <sz val="8"/>
      <color indexed="10"/>
      <name val="Arial"/>
      <family val="2"/>
    </font>
    <font>
      <b/>
      <sz val="10"/>
      <name val="Calibri"/>
      <family val="2"/>
    </font>
    <font>
      <sz val="10"/>
      <color indexed="10"/>
      <name val="Arial Narrow"/>
      <family val="2"/>
    </font>
    <font>
      <b/>
      <sz val="10"/>
      <color indexed="8"/>
      <name val="Arial"/>
      <family val="2"/>
    </font>
    <font>
      <u val="single"/>
      <sz val="10"/>
      <color theme="10"/>
      <name val="Arial"/>
      <family val="2"/>
    </font>
    <font>
      <u val="single"/>
      <sz val="10"/>
      <color theme="11"/>
      <name val="Arial"/>
      <family val="2"/>
    </font>
    <font>
      <sz val="11"/>
      <color theme="1"/>
      <name val="Arial"/>
      <family val="2"/>
    </font>
    <font>
      <sz val="10"/>
      <color rgb="FFFF0000"/>
      <name val="Arial"/>
      <family val="2"/>
    </font>
    <font>
      <b/>
      <sz val="8"/>
      <color rgb="FFFF0000"/>
      <name val="Arial"/>
      <family val="2"/>
    </font>
    <font>
      <sz val="10"/>
      <color rgb="FFFF0000"/>
      <name val="Arial Narrow"/>
      <family val="2"/>
    </font>
    <font>
      <b/>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92D05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bottom style="thin"/>
    </border>
    <border>
      <left style="thin"/>
      <right/>
      <top/>
      <bottom/>
    </border>
    <border>
      <left/>
      <right style="thin"/>
      <top/>
      <bottom/>
    </border>
    <border>
      <left/>
      <right style="thin"/>
      <top style="thin"/>
      <bottom style="thin"/>
    </border>
    <border>
      <left style="medium"/>
      <right style="medium"/>
      <top style="medium"/>
      <bottom style="medium"/>
    </border>
    <border>
      <left style="medium"/>
      <right>
        <color indexed="63"/>
      </right>
      <top>
        <color indexed="63"/>
      </top>
      <bottom>
        <color indexed="63"/>
      </bottom>
    </border>
    <border>
      <left style="medium"/>
      <right style="thin"/>
      <top>
        <color indexed="63"/>
      </top>
      <bottom style="medium"/>
    </border>
    <border>
      <left/>
      <right style="thin"/>
      <top/>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color indexed="63"/>
      </right>
      <top style="medium"/>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90">
    <xf numFmtId="0" fontId="0" fillId="0" borderId="0" xfId="0" applyAlignment="1">
      <alignment/>
    </xf>
    <xf numFmtId="0" fontId="18" fillId="0" borderId="0" xfId="0" applyFont="1" applyFill="1" applyBorder="1" applyAlignment="1" applyProtection="1">
      <alignment horizontal="center" vertical="center" wrapText="1"/>
      <protection locked="0"/>
    </xf>
    <xf numFmtId="49" fontId="20" fillId="0" borderId="0" xfId="51"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lignment horizontal="justify" vertical="center" wrapText="1"/>
    </xf>
    <xf numFmtId="0" fontId="19" fillId="0" borderId="0" xfId="0"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1" fontId="18" fillId="0" borderId="0" xfId="0" applyNumberFormat="1" applyFont="1" applyFill="1" applyBorder="1" applyAlignment="1" applyProtection="1">
      <alignment horizontal="center" vertical="center" wrapText="1"/>
      <protection/>
    </xf>
    <xf numFmtId="1" fontId="0" fillId="0" borderId="0" xfId="0" applyNumberFormat="1" applyFont="1" applyFill="1" applyBorder="1" applyAlignment="1" applyProtection="1">
      <alignment horizontal="right" vertical="center"/>
      <protection/>
    </xf>
    <xf numFmtId="1" fontId="0" fillId="0" borderId="0" xfId="0" applyNumberFormat="1" applyFont="1" applyFill="1" applyBorder="1" applyAlignment="1" applyProtection="1">
      <alignment horizontal="left" vertical="center"/>
      <protection/>
    </xf>
    <xf numFmtId="3" fontId="0" fillId="0" borderId="0" xfId="0" applyNumberFormat="1" applyFill="1" applyBorder="1" applyAlignment="1" applyProtection="1">
      <alignment horizontal="center" vertical="center"/>
      <protection/>
    </xf>
    <xf numFmtId="14" fontId="39" fillId="0" borderId="10" xfId="0" applyNumberFormat="1" applyFont="1" applyFill="1" applyBorder="1" applyAlignment="1" applyProtection="1">
      <alignment horizontal="center" vertical="center"/>
      <protection locked="0"/>
    </xf>
    <xf numFmtId="0" fontId="20" fillId="0" borderId="10" xfId="0" applyNumberFormat="1" applyFont="1" applyFill="1" applyBorder="1" applyAlignment="1">
      <alignment horizontal="center" vertical="center" wrapText="1"/>
    </xf>
    <xf numFmtId="9" fontId="20" fillId="0" borderId="10" xfId="0" applyNumberFormat="1" applyFont="1" applyFill="1" applyBorder="1" applyAlignment="1">
      <alignment horizontal="center" vertical="center" wrapText="1"/>
    </xf>
    <xf numFmtId="0" fontId="0" fillId="0" borderId="0" xfId="0" applyFill="1" applyAlignment="1" applyProtection="1">
      <alignment vertical="center"/>
      <protection locked="0"/>
    </xf>
    <xf numFmtId="0" fontId="22" fillId="0" borderId="1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1" fontId="22" fillId="0" borderId="0" xfId="0" applyNumberFormat="1" applyFont="1"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22" fillId="0" borderId="0" xfId="0" applyFont="1" applyFill="1" applyBorder="1" applyAlignment="1" applyProtection="1">
      <alignment horizontal="center" vertical="center"/>
      <protection/>
    </xf>
    <xf numFmtId="1" fontId="22" fillId="0" borderId="0" xfId="0" applyNumberFormat="1" applyFont="1" applyFill="1" applyBorder="1" applyAlignment="1" applyProtection="1">
      <alignment horizontal="center" vertical="center"/>
      <protection/>
    </xf>
    <xf numFmtId="0" fontId="0" fillId="0" borderId="13" xfId="0"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1" fontId="20" fillId="0" borderId="0" xfId="0" applyNumberFormat="1" applyFont="1" applyFill="1" applyBorder="1" applyAlignment="1" applyProtection="1">
      <alignment vertical="center"/>
      <protection/>
    </xf>
    <xf numFmtId="49" fontId="20" fillId="0" borderId="0" xfId="51" applyNumberFormat="1"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1" fontId="19" fillId="0" borderId="0" xfId="0" applyNumberFormat="1"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89" fontId="19" fillId="0" borderId="10" xfId="57" applyNumberFormat="1" applyFont="1" applyFill="1" applyBorder="1" applyAlignment="1" applyProtection="1">
      <alignment horizontal="center" vertical="center" wrapText="1"/>
      <protection locked="0"/>
    </xf>
    <xf numFmtId="2" fontId="23" fillId="0" borderId="10" xfId="51" applyNumberFormat="1" applyFont="1" applyFill="1" applyBorder="1" applyAlignment="1" applyProtection="1">
      <alignment horizontal="center" vertical="center" wrapText="1"/>
      <protection locked="0"/>
    </xf>
    <xf numFmtId="9" fontId="19" fillId="0" borderId="10" xfId="57"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19" fillId="0" borderId="0"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5" xfId="0" applyFill="1" applyBorder="1" applyAlignment="1" applyProtection="1">
      <alignment horizontal="center" vertical="center"/>
      <protection/>
    </xf>
    <xf numFmtId="0" fontId="0" fillId="0" borderId="10" xfId="0" applyFill="1" applyBorder="1" applyAlignment="1" applyProtection="1">
      <alignment horizontal="justify" vertical="center"/>
      <protection/>
    </xf>
    <xf numFmtId="14" fontId="0" fillId="0" borderId="10" xfId="0" applyNumberFormat="1" applyFill="1" applyBorder="1" applyAlignment="1" applyProtection="1">
      <alignment horizontal="center" vertical="center"/>
      <protection/>
    </xf>
    <xf numFmtId="0" fontId="0" fillId="0" borderId="0" xfId="0" applyFill="1" applyBorder="1" applyAlignment="1" applyProtection="1">
      <alignment vertical="center"/>
      <protection/>
    </xf>
    <xf numFmtId="1" fontId="0" fillId="0" borderId="0" xfId="0" applyNumberFormat="1" applyFill="1" applyAlignment="1" applyProtection="1">
      <alignment vertical="center"/>
      <protection/>
    </xf>
    <xf numFmtId="0" fontId="0" fillId="0" borderId="0" xfId="0" applyFill="1" applyAlignment="1" applyProtection="1">
      <alignment horizontal="left" vertical="center"/>
      <protection locked="0"/>
    </xf>
    <xf numFmtId="1" fontId="0" fillId="0" borderId="0" xfId="0" applyNumberFormat="1" applyFill="1" applyAlignment="1" applyProtection="1">
      <alignment vertical="center"/>
      <protection locked="0"/>
    </xf>
    <xf numFmtId="49" fontId="0" fillId="0" borderId="0" xfId="51" applyNumberFormat="1" applyFont="1" applyFill="1" applyAlignment="1" applyProtection="1">
      <alignment vertical="center"/>
      <protection locked="0"/>
    </xf>
    <xf numFmtId="3" fontId="0" fillId="0" borderId="0" xfId="0" applyNumberFormat="1" applyFill="1" applyAlignment="1" applyProtection="1">
      <alignment horizontal="center" vertical="center"/>
      <protection locked="0"/>
    </xf>
    <xf numFmtId="3" fontId="40" fillId="0" borderId="0" xfId="0" applyNumberFormat="1" applyFont="1" applyFill="1" applyAlignment="1" applyProtection="1">
      <alignment horizontal="center" vertical="center"/>
      <protection locked="0"/>
    </xf>
    <xf numFmtId="0" fontId="21" fillId="0" borderId="0" xfId="0" applyFont="1" applyFill="1" applyBorder="1" applyAlignment="1" applyProtection="1">
      <alignment vertical="center"/>
      <protection locked="0"/>
    </xf>
    <xf numFmtId="1" fontId="0" fillId="0" borderId="0" xfId="0" applyNumberFormat="1" applyFill="1" applyBorder="1" applyAlignment="1" applyProtection="1">
      <alignment vertical="center"/>
      <protection locked="0"/>
    </xf>
    <xf numFmtId="49" fontId="0" fillId="0" borderId="0" xfId="51" applyNumberFormat="1"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9" fontId="0" fillId="0" borderId="16" xfId="57"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0" fontId="27" fillId="0" borderId="10" xfId="0" applyFont="1" applyFill="1" applyBorder="1" applyAlignment="1">
      <alignment horizontal="justify" vertical="center"/>
    </xf>
    <xf numFmtId="0" fontId="27" fillId="0" borderId="10" xfId="0" applyFont="1" applyFill="1" applyBorder="1" applyAlignment="1">
      <alignment vertical="center" wrapText="1"/>
    </xf>
    <xf numFmtId="10" fontId="0" fillId="0" borderId="16" xfId="57" applyNumberFormat="1" applyFont="1" applyFill="1" applyBorder="1" applyAlignment="1" applyProtection="1">
      <alignment horizontal="center" vertical="center"/>
      <protection/>
    </xf>
    <xf numFmtId="187" fontId="19" fillId="0" borderId="0" xfId="0" applyNumberFormat="1" applyFont="1" applyFill="1" applyBorder="1" applyAlignment="1" applyProtection="1">
      <alignment horizontal="right" vertical="center" wrapText="1"/>
      <protection/>
    </xf>
    <xf numFmtId="1" fontId="19" fillId="0" borderId="17" xfId="51" applyNumberFormat="1" applyFont="1" applyFill="1" applyBorder="1" applyAlignment="1" applyProtection="1">
      <alignment vertical="center"/>
      <protection/>
    </xf>
    <xf numFmtId="191" fontId="19" fillId="24" borderId="10" xfId="57" applyNumberFormat="1" applyFont="1" applyFill="1" applyBorder="1" applyAlignment="1" applyProtection="1">
      <alignment horizontal="center" vertical="center" wrapText="1"/>
      <protection locked="0"/>
    </xf>
    <xf numFmtId="49" fontId="0" fillId="24" borderId="10" xfId="51" applyNumberFormat="1" applyFont="1" applyFill="1" applyBorder="1" applyAlignment="1" applyProtection="1">
      <alignment horizontal="left" vertical="center" wrapText="1"/>
      <protection locked="0"/>
    </xf>
    <xf numFmtId="0" fontId="0" fillId="24" borderId="10" xfId="0" applyFont="1" applyFill="1" applyBorder="1" applyAlignment="1" applyProtection="1">
      <alignment horizontal="center" vertical="center" wrapText="1"/>
      <protection locked="0"/>
    </xf>
    <xf numFmtId="49" fontId="0" fillId="24" borderId="10" xfId="51" applyNumberFormat="1" applyFont="1" applyFill="1" applyBorder="1" applyAlignment="1" applyProtection="1">
      <alignment horizontal="justify" vertical="top" wrapText="1"/>
      <protection locked="0"/>
    </xf>
    <xf numFmtId="0" fontId="19" fillId="24" borderId="18" xfId="0" applyFont="1" applyFill="1" applyBorder="1" applyAlignment="1" applyProtection="1">
      <alignment horizontal="center" vertical="center"/>
      <protection/>
    </xf>
    <xf numFmtId="0" fontId="19" fillId="24" borderId="19" xfId="0" applyFont="1" applyFill="1" applyBorder="1" applyAlignment="1" applyProtection="1">
      <alignment horizontal="center" vertical="center"/>
      <protection/>
    </xf>
    <xf numFmtId="9" fontId="19" fillId="24" borderId="10" xfId="57" applyFont="1" applyFill="1" applyBorder="1" applyAlignment="1" applyProtection="1">
      <alignment horizontal="center" vertical="center" wrapText="1"/>
      <protection/>
    </xf>
    <xf numFmtId="3" fontId="0" fillId="0" borderId="10" xfId="52" applyNumberFormat="1" applyFont="1" applyFill="1" applyBorder="1" applyAlignment="1">
      <alignment horizontal="center" vertical="center" wrapText="1"/>
    </xf>
    <xf numFmtId="3" fontId="19" fillId="24" borderId="10" xfId="52" applyNumberFormat="1" applyFont="1" applyFill="1" applyBorder="1" applyAlignment="1" applyProtection="1">
      <alignment horizontal="center" vertical="center" wrapText="1"/>
      <protection/>
    </xf>
    <xf numFmtId="3" fontId="0" fillId="24" borderId="10" xfId="0" applyNumberFormat="1" applyFont="1" applyFill="1" applyBorder="1" applyAlignment="1">
      <alignment horizontal="center" vertical="center"/>
    </xf>
    <xf numFmtId="3" fontId="0" fillId="24" borderId="10" xfId="0" applyNumberFormat="1" applyFont="1" applyFill="1" applyBorder="1" applyAlignment="1" applyProtection="1">
      <alignment horizontal="center" vertical="center" wrapText="1"/>
      <protection locked="0"/>
    </xf>
    <xf numFmtId="9" fontId="0" fillId="0" borderId="10" xfId="57" applyFont="1" applyFill="1" applyBorder="1" applyAlignment="1" applyProtection="1">
      <alignment horizontal="center" vertical="center" wrapText="1"/>
      <protection/>
    </xf>
    <xf numFmtId="3" fontId="0" fillId="0" borderId="10" xfId="54"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19" fillId="24" borderId="10" xfId="0" applyNumberFormat="1" applyFont="1" applyFill="1" applyBorder="1" applyAlignment="1" applyProtection="1">
      <alignment horizontal="center" vertical="center"/>
      <protection/>
    </xf>
    <xf numFmtId="0" fontId="41" fillId="0" borderId="10" xfId="0" applyNumberFormat="1" applyFont="1" applyFill="1" applyBorder="1" applyAlignment="1">
      <alignment horizontal="center" vertical="center" wrapText="1"/>
    </xf>
    <xf numFmtId="0" fontId="19" fillId="24" borderId="20" xfId="0" applyFont="1" applyFill="1" applyBorder="1" applyAlignment="1" applyProtection="1">
      <alignment horizontal="center" vertical="center"/>
      <protection/>
    </xf>
    <xf numFmtId="0" fontId="19" fillId="24" borderId="21" xfId="0" applyFont="1" applyFill="1" applyBorder="1" applyAlignment="1" applyProtection="1">
      <alignment horizontal="center" vertical="center"/>
      <protection/>
    </xf>
    <xf numFmtId="0" fontId="19" fillId="24" borderId="10" xfId="0" applyFont="1" applyFill="1" applyBorder="1" applyAlignment="1" applyProtection="1">
      <alignment horizontal="center" vertical="center" wrapText="1"/>
      <protection/>
    </xf>
    <xf numFmtId="49" fontId="0" fillId="24" borderId="10" xfId="51" applyNumberFormat="1" applyFont="1" applyFill="1" applyBorder="1" applyAlignment="1" applyProtection="1">
      <alignment horizontal="justify" vertical="center" wrapText="1"/>
      <protection locked="0"/>
    </xf>
    <xf numFmtId="9" fontId="19" fillId="24" borderId="10" xfId="57" applyFont="1" applyFill="1" applyBorder="1" applyAlignment="1" applyProtection="1">
      <alignment horizontal="center" vertical="center" wrapText="1"/>
      <protection locked="0"/>
    </xf>
    <xf numFmtId="9" fontId="23" fillId="0" borderId="10" xfId="57" applyFont="1" applyFill="1" applyBorder="1" applyAlignment="1" applyProtection="1">
      <alignment horizontal="center" vertical="center" wrapText="1"/>
      <protection locked="0"/>
    </xf>
    <xf numFmtId="2" fontId="19" fillId="24" borderId="10" xfId="57" applyNumberFormat="1" applyFont="1" applyFill="1" applyBorder="1" applyAlignment="1" applyProtection="1">
      <alignment horizontal="center" vertical="center" wrapText="1"/>
      <protection locked="0"/>
    </xf>
    <xf numFmtId="187" fontId="34" fillId="0" borderId="0" xfId="0" applyNumberFormat="1" applyFont="1" applyFill="1" applyBorder="1" applyAlignment="1" applyProtection="1">
      <alignment horizontal="right" vertical="center" wrapText="1"/>
      <protection/>
    </xf>
    <xf numFmtId="3" fontId="0" fillId="0" borderId="22" xfId="0" applyNumberFormat="1" applyFont="1" applyFill="1" applyBorder="1" applyAlignment="1">
      <alignment vertical="center"/>
    </xf>
    <xf numFmtId="3" fontId="0" fillId="0" borderId="22" xfId="0" applyNumberFormat="1" applyFont="1" applyFill="1" applyBorder="1" applyAlignment="1" applyProtection="1">
      <alignment vertical="center"/>
      <protection/>
    </xf>
    <xf numFmtId="3" fontId="0" fillId="0" borderId="23" xfId="0" applyNumberFormat="1" applyFont="1" applyFill="1" applyBorder="1" applyAlignment="1" applyProtection="1">
      <alignment vertical="center"/>
      <protection/>
    </xf>
    <xf numFmtId="0" fontId="42" fillId="0" borderId="10" xfId="0" applyFont="1" applyFill="1" applyBorder="1" applyAlignment="1">
      <alignment horizontal="justify" vertical="center"/>
    </xf>
    <xf numFmtId="0" fontId="0" fillId="24" borderId="10" xfId="0" applyFont="1" applyFill="1" applyBorder="1" applyAlignment="1" applyProtection="1">
      <alignment horizontal="center" vertical="center" wrapText="1"/>
      <protection locked="0"/>
    </xf>
    <xf numFmtId="194" fontId="34" fillId="25" borderId="10" xfId="0" applyNumberFormat="1" applyFont="1" applyFill="1" applyBorder="1" applyAlignment="1" applyProtection="1">
      <alignment horizontal="right" vertical="center" wrapText="1"/>
      <protection/>
    </xf>
    <xf numFmtId="3" fontId="28" fillId="0" borderId="24" xfId="0" applyNumberFormat="1" applyFont="1" applyFill="1" applyBorder="1" applyAlignment="1">
      <alignment horizontal="center" vertical="center" wrapText="1"/>
    </xf>
    <xf numFmtId="3" fontId="28" fillId="0" borderId="15" xfId="0" applyNumberFormat="1" applyFont="1" applyFill="1" applyBorder="1" applyAlignment="1">
      <alignment horizontal="center" vertical="center" wrapText="1"/>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14"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0" fontId="20" fillId="0" borderId="24"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19" fillId="0" borderId="32"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41" fillId="0" borderId="24" xfId="0" applyNumberFormat="1" applyFont="1" applyFill="1" applyBorder="1" applyAlignment="1">
      <alignment horizontal="center" vertical="center" wrapText="1"/>
    </xf>
    <xf numFmtId="0" fontId="41" fillId="0" borderId="15" xfId="0" applyNumberFormat="1" applyFont="1" applyFill="1" applyBorder="1" applyAlignment="1">
      <alignment horizontal="center" vertical="center" wrapText="1"/>
    </xf>
    <xf numFmtId="0" fontId="19" fillId="0" borderId="33"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1" fontId="43" fillId="0" borderId="10" xfId="51" applyNumberFormat="1" applyFont="1" applyFill="1" applyBorder="1" applyAlignment="1" applyProtection="1">
      <alignment horizontal="center" vertical="center" wrapText="1"/>
      <protection/>
    </xf>
    <xf numFmtId="49" fontId="23" fillId="0" borderId="33" xfId="51"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locked="0"/>
    </xf>
    <xf numFmtId="189" fontId="19" fillId="0" borderId="32" xfId="57" applyNumberFormat="1" applyFont="1" applyFill="1" applyBorder="1" applyAlignment="1" applyProtection="1">
      <alignment horizontal="center" vertical="center" wrapText="1"/>
      <protection locked="0"/>
    </xf>
    <xf numFmtId="189" fontId="19" fillId="0" borderId="12" xfId="57"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49" fontId="19" fillId="0" borderId="10" xfId="51" applyNumberFormat="1" applyFont="1" applyFill="1" applyBorder="1" applyAlignment="1" applyProtection="1">
      <alignment horizontal="center" vertical="center" wrapText="1"/>
      <protection/>
    </xf>
    <xf numFmtId="14"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wrapText="1"/>
      <protection locked="0"/>
    </xf>
    <xf numFmtId="49" fontId="19" fillId="0" borderId="10" xfId="51" applyNumberFormat="1" applyFont="1" applyFill="1" applyBorder="1" applyAlignment="1" applyProtection="1">
      <alignment horizontal="center" vertical="center" wrapText="1"/>
      <protection locked="0"/>
    </xf>
    <xf numFmtId="14" fontId="21" fillId="0" borderId="24"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xf>
    <xf numFmtId="0" fontId="0" fillId="0" borderId="15" xfId="0"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9" fontId="20" fillId="0" borderId="24" xfId="57" applyFont="1" applyFill="1" applyBorder="1" applyAlignment="1">
      <alignment horizontal="center" vertical="center" wrapText="1"/>
    </xf>
    <xf numFmtId="9" fontId="20" fillId="0" borderId="15" xfId="57" applyFont="1" applyFill="1" applyBorder="1" applyAlignment="1">
      <alignment horizontal="center" vertical="center" wrapText="1"/>
    </xf>
    <xf numFmtId="0" fontId="25" fillId="0" borderId="24" xfId="0" applyFont="1" applyFill="1" applyBorder="1" applyAlignment="1" applyProtection="1">
      <alignment horizontal="left" vertical="center"/>
      <protection locked="0"/>
    </xf>
    <xf numFmtId="0" fontId="19" fillId="0" borderId="0" xfId="0" applyFont="1" applyFill="1" applyBorder="1" applyAlignment="1" applyProtection="1">
      <alignment horizontal="right" vertical="center"/>
      <protection/>
    </xf>
    <xf numFmtId="0" fontId="19" fillId="0" borderId="10"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49" fontId="0" fillId="0" borderId="10" xfId="51" applyNumberFormat="1" applyFont="1" applyFill="1" applyBorder="1" applyAlignment="1" applyProtection="1">
      <alignment horizontal="center" vertical="center"/>
      <protection locked="0"/>
    </xf>
    <xf numFmtId="0" fontId="19" fillId="24" borderId="10"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28" xfId="0" applyFont="1" applyFill="1" applyBorder="1" applyAlignment="1" applyProtection="1">
      <alignment horizontal="center" vertical="center"/>
      <protection/>
    </xf>
    <xf numFmtId="0" fontId="19" fillId="0" borderId="30" xfId="0" applyFont="1" applyFill="1" applyBorder="1" applyAlignment="1" applyProtection="1">
      <alignment horizontal="center" vertical="center"/>
      <protection/>
    </xf>
    <xf numFmtId="49" fontId="23" fillId="24" borderId="10" xfId="51" applyNumberFormat="1" applyFont="1" applyFill="1" applyBorder="1" applyAlignment="1" applyProtection="1">
      <alignment horizontal="center" vertical="center" wrapText="1"/>
      <protection locked="0"/>
    </xf>
    <xf numFmtId="49" fontId="19" fillId="24" borderId="10" xfId="51" applyNumberFormat="1"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49" fontId="19" fillId="0" borderId="33" xfId="51"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wrapText="1"/>
      <protection/>
    </xf>
    <xf numFmtId="0" fontId="19" fillId="24" borderId="20" xfId="0" applyFont="1" applyFill="1" applyBorder="1" applyAlignment="1" applyProtection="1">
      <alignment horizontal="left" vertical="center" wrapText="1"/>
      <protection/>
    </xf>
    <xf numFmtId="0" fontId="19" fillId="24" borderId="34" xfId="0" applyFont="1" applyFill="1" applyBorder="1" applyAlignment="1" applyProtection="1">
      <alignment horizontal="left" vertical="center" wrapText="1"/>
      <protection/>
    </xf>
    <xf numFmtId="0" fontId="19" fillId="24" borderId="10" xfId="0" applyFont="1" applyFill="1" applyBorder="1" applyAlignment="1" applyProtection="1">
      <alignment horizontal="left" vertical="center" wrapText="1"/>
      <protection/>
    </xf>
    <xf numFmtId="0" fontId="19" fillId="24" borderId="24" xfId="0" applyFont="1" applyFill="1" applyBorder="1" applyAlignment="1" applyProtection="1">
      <alignment horizontal="left" vertical="center" wrapText="1"/>
      <protection/>
    </xf>
    <xf numFmtId="0" fontId="0" fillId="0" borderId="35"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36" xfId="0" applyFont="1" applyFill="1" applyBorder="1" applyAlignment="1" applyProtection="1">
      <alignment horizontal="justify" vertical="center" wrapText="1"/>
      <protection/>
    </xf>
    <xf numFmtId="0" fontId="0" fillId="0" borderId="37" xfId="0" applyFont="1" applyFill="1" applyBorder="1" applyAlignment="1" applyProtection="1">
      <alignment horizontal="justify" vertical="center" wrapText="1"/>
      <protection/>
    </xf>
    <xf numFmtId="0" fontId="0" fillId="0" borderId="38" xfId="0" applyFont="1" applyFill="1" applyBorder="1" applyAlignment="1" applyProtection="1">
      <alignment horizontal="justify" vertical="center" wrapText="1"/>
      <protection/>
    </xf>
    <xf numFmtId="0" fontId="19" fillId="24" borderId="11" xfId="0" applyFont="1" applyFill="1" applyBorder="1" applyAlignment="1" applyProtection="1">
      <alignment horizontal="left" vertical="center" wrapText="1"/>
      <protection/>
    </xf>
    <xf numFmtId="0" fontId="19" fillId="24" borderId="39" xfId="0" applyFont="1" applyFill="1" applyBorder="1" applyAlignment="1" applyProtection="1">
      <alignment horizontal="left" vertical="center" wrapText="1"/>
      <protection/>
    </xf>
    <xf numFmtId="0" fontId="19" fillId="24" borderId="40" xfId="0" applyFont="1" applyFill="1" applyBorder="1" applyAlignment="1" applyProtection="1">
      <alignment horizontal="left" vertical="center" wrapText="1"/>
      <protection/>
    </xf>
    <xf numFmtId="0" fontId="19" fillId="24" borderId="41" xfId="0" applyFont="1" applyFill="1" applyBorder="1" applyAlignment="1" applyProtection="1">
      <alignment horizontal="left" vertical="center" wrapText="1"/>
      <protection/>
    </xf>
    <xf numFmtId="0" fontId="19" fillId="24" borderId="28" xfId="0" applyFont="1" applyFill="1" applyBorder="1" applyAlignment="1" applyProtection="1">
      <alignment horizontal="left" vertical="center" wrapText="1"/>
      <protection/>
    </xf>
    <xf numFmtId="0" fontId="19" fillId="24" borderId="29" xfId="0"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42" xfId="0" applyNumberFormat="1" applyFont="1" applyFill="1" applyBorder="1" applyAlignment="1" applyProtection="1">
      <alignment horizontal="justify" vertical="center" wrapText="1"/>
      <protection/>
    </xf>
    <xf numFmtId="1" fontId="0" fillId="0" borderId="11" xfId="0" applyNumberFormat="1" applyFont="1" applyFill="1" applyBorder="1" applyAlignment="1" applyProtection="1">
      <alignment horizontal="justify" vertical="center" wrapText="1"/>
      <protection/>
    </xf>
    <xf numFmtId="0" fontId="0" fillId="0" borderId="43"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0" fontId="0" fillId="0" borderId="45"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0</xdr:rowOff>
    </xdr:from>
    <xdr:to>
      <xdr:col>3</xdr:col>
      <xdr:colOff>209550</xdr:colOff>
      <xdr:row>4</xdr:row>
      <xdr:rowOff>381000</xdr:rowOff>
    </xdr:to>
    <xdr:pic>
      <xdr:nvPicPr>
        <xdr:cNvPr id="1" name="1 Imagen" descr="LOGO DOCUMENTOS"/>
        <xdr:cNvPicPr preferRelativeResize="1">
          <a:picLocks noChangeAspect="1"/>
        </xdr:cNvPicPr>
      </xdr:nvPicPr>
      <xdr:blipFill>
        <a:blip r:embed="rId1"/>
        <a:stretch>
          <a:fillRect/>
        </a:stretch>
      </xdr:blipFill>
      <xdr:spPr>
        <a:xfrm>
          <a:off x="304800" y="0"/>
          <a:ext cx="193357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9"/>
  <sheetViews>
    <sheetView showGridLines="0" tabSelected="1" zoomScale="66" zoomScaleNormal="66" zoomScalePageLayoutView="0" workbookViewId="0" topLeftCell="A34">
      <selection activeCell="N36" sqref="N36"/>
    </sheetView>
  </sheetViews>
  <sheetFormatPr defaultColWidth="11.421875" defaultRowHeight="12.75"/>
  <cols>
    <col min="1" max="1" width="8.421875" style="19" customWidth="1"/>
    <col min="2" max="2" width="13.57421875" style="19" customWidth="1"/>
    <col min="3" max="3" width="8.421875" style="19" customWidth="1"/>
    <col min="4" max="4" width="11.140625" style="19" customWidth="1"/>
    <col min="5" max="5" width="15.140625" style="19" customWidth="1"/>
    <col min="6" max="6" width="3.8515625" style="19" customWidth="1"/>
    <col min="7" max="7" width="33.28125" style="49" hidden="1" customWidth="1"/>
    <col min="8" max="8" width="21.8515625" style="19" bestFit="1" customWidth="1"/>
    <col min="9" max="9" width="18.00390625" style="19" customWidth="1"/>
    <col min="10" max="10" width="28.28125" style="50" customWidth="1"/>
    <col min="11" max="11" width="15.7109375" style="19" customWidth="1"/>
    <col min="12" max="12" width="16.57421875" style="19" customWidth="1"/>
    <col min="13" max="13" width="24.57421875" style="51" customWidth="1"/>
    <col min="14" max="14" width="20.7109375" style="51" customWidth="1"/>
    <col min="15" max="15" width="20.8515625" style="51" customWidth="1"/>
    <col min="16" max="16" width="21.140625" style="51" customWidth="1"/>
    <col min="17" max="17" width="23.140625" style="51" customWidth="1"/>
    <col min="18" max="18" width="24.7109375" style="58" customWidth="1"/>
    <col min="19" max="19" width="23.8515625" style="58" customWidth="1"/>
    <col min="20" max="20" width="25.28125" style="19" customWidth="1"/>
    <col min="21" max="21" width="23.8515625" style="19" customWidth="1"/>
    <col min="22" max="22" width="109.8515625" style="19" customWidth="1"/>
    <col min="23" max="23" width="51.140625" style="19" customWidth="1"/>
    <col min="24" max="16384" width="11.421875" style="19" customWidth="1"/>
  </cols>
  <sheetData>
    <row r="1" spans="1:23" ht="33" customHeight="1">
      <c r="A1" s="134"/>
      <c r="B1" s="134"/>
      <c r="C1" s="134"/>
      <c r="D1" s="127" t="s">
        <v>15</v>
      </c>
      <c r="E1" s="127"/>
      <c r="F1" s="127"/>
      <c r="G1" s="127"/>
      <c r="H1" s="127"/>
      <c r="I1" s="127"/>
      <c r="J1" s="127"/>
      <c r="K1" s="127"/>
      <c r="L1" s="127"/>
      <c r="M1" s="127"/>
      <c r="N1" s="127"/>
      <c r="O1" s="127"/>
      <c r="P1" s="127"/>
      <c r="Q1" s="127"/>
      <c r="R1" s="127"/>
      <c r="S1" s="127"/>
      <c r="T1" s="135" t="s">
        <v>35</v>
      </c>
      <c r="U1" s="135"/>
      <c r="V1" s="135"/>
      <c r="W1" s="135"/>
    </row>
    <row r="2" spans="1:23" ht="38.25" customHeight="1">
      <c r="A2" s="134"/>
      <c r="B2" s="134"/>
      <c r="C2" s="134"/>
      <c r="D2" s="127"/>
      <c r="E2" s="127"/>
      <c r="F2" s="127"/>
      <c r="G2" s="127"/>
      <c r="H2" s="127"/>
      <c r="I2" s="127"/>
      <c r="J2" s="127"/>
      <c r="K2" s="127"/>
      <c r="L2" s="127"/>
      <c r="M2" s="127"/>
      <c r="N2" s="127"/>
      <c r="O2" s="127"/>
      <c r="P2" s="127"/>
      <c r="Q2" s="127"/>
      <c r="R2" s="127"/>
      <c r="S2" s="127"/>
      <c r="T2" s="125" t="s">
        <v>16</v>
      </c>
      <c r="U2" s="125"/>
      <c r="V2" s="125"/>
      <c r="W2" s="125"/>
    </row>
    <row r="3" spans="1:23" ht="19.5" customHeight="1">
      <c r="A3" s="134"/>
      <c r="B3" s="134"/>
      <c r="C3" s="134"/>
      <c r="D3" s="127" t="s">
        <v>17</v>
      </c>
      <c r="E3" s="127"/>
      <c r="F3" s="127"/>
      <c r="G3" s="127"/>
      <c r="H3" s="127"/>
      <c r="I3" s="127"/>
      <c r="J3" s="127"/>
      <c r="K3" s="127"/>
      <c r="L3" s="127"/>
      <c r="M3" s="127"/>
      <c r="N3" s="127"/>
      <c r="O3" s="127"/>
      <c r="P3" s="127"/>
      <c r="Q3" s="127"/>
      <c r="R3" s="127"/>
      <c r="S3" s="127"/>
      <c r="T3" s="125" t="s">
        <v>18</v>
      </c>
      <c r="U3" s="125"/>
      <c r="V3" s="125"/>
      <c r="W3" s="125" t="s">
        <v>19</v>
      </c>
    </row>
    <row r="4" spans="1:23" ht="19.5" customHeight="1">
      <c r="A4" s="134"/>
      <c r="B4" s="134"/>
      <c r="C4" s="134"/>
      <c r="D4" s="127"/>
      <c r="E4" s="127"/>
      <c r="F4" s="127"/>
      <c r="G4" s="127"/>
      <c r="H4" s="127"/>
      <c r="I4" s="127"/>
      <c r="J4" s="127"/>
      <c r="K4" s="127"/>
      <c r="L4" s="127"/>
      <c r="M4" s="127"/>
      <c r="N4" s="127"/>
      <c r="O4" s="127"/>
      <c r="P4" s="127"/>
      <c r="Q4" s="127"/>
      <c r="R4" s="127"/>
      <c r="S4" s="127"/>
      <c r="T4" s="125"/>
      <c r="U4" s="125"/>
      <c r="V4" s="125"/>
      <c r="W4" s="125"/>
    </row>
    <row r="5" spans="1:23" ht="48" customHeight="1">
      <c r="A5" s="134"/>
      <c r="B5" s="134"/>
      <c r="C5" s="134"/>
      <c r="D5" s="128" t="s">
        <v>40</v>
      </c>
      <c r="E5" s="128"/>
      <c r="F5" s="128"/>
      <c r="G5" s="128"/>
      <c r="H5" s="128"/>
      <c r="I5" s="128"/>
      <c r="J5" s="128"/>
      <c r="K5" s="128"/>
      <c r="L5" s="128"/>
      <c r="M5" s="128"/>
      <c r="N5" s="128"/>
      <c r="O5" s="128"/>
      <c r="P5" s="128"/>
      <c r="Q5" s="128"/>
      <c r="R5" s="128"/>
      <c r="S5" s="128"/>
      <c r="T5" s="126" t="s">
        <v>42</v>
      </c>
      <c r="U5" s="126"/>
      <c r="V5" s="126"/>
      <c r="W5" s="16">
        <v>44025</v>
      </c>
    </row>
    <row r="6" spans="1:23" ht="20.25" customHeight="1">
      <c r="A6" s="20"/>
      <c r="B6" s="21"/>
      <c r="C6" s="21"/>
      <c r="D6" s="21"/>
      <c r="E6" s="21"/>
      <c r="F6" s="21"/>
      <c r="G6" s="21"/>
      <c r="H6" s="21"/>
      <c r="I6" s="21"/>
      <c r="J6" s="22"/>
      <c r="K6" s="21"/>
      <c r="L6" s="21"/>
      <c r="M6" s="21"/>
      <c r="N6" s="21"/>
      <c r="O6" s="21"/>
      <c r="P6" s="21"/>
      <c r="Q6" s="21"/>
      <c r="R6" s="21"/>
      <c r="S6" s="21"/>
      <c r="T6" s="21"/>
      <c r="U6" s="21"/>
      <c r="V6" s="21"/>
      <c r="W6" s="23"/>
    </row>
    <row r="7" spans="1:23" ht="20.25" customHeight="1">
      <c r="A7" s="24"/>
      <c r="B7" s="25"/>
      <c r="C7" s="25"/>
      <c r="D7" s="25"/>
      <c r="E7" s="25"/>
      <c r="F7" s="25"/>
      <c r="G7" s="26"/>
      <c r="H7" s="25"/>
      <c r="I7" s="27"/>
      <c r="J7" s="28"/>
      <c r="K7" s="27"/>
      <c r="L7" s="27"/>
      <c r="M7" s="21"/>
      <c r="N7" s="21"/>
      <c r="O7" s="21"/>
      <c r="P7" s="21"/>
      <c r="Q7" s="21"/>
      <c r="R7" s="21"/>
      <c r="S7" s="21"/>
      <c r="T7" s="21"/>
      <c r="U7" s="21"/>
      <c r="V7" s="21"/>
      <c r="W7" s="23"/>
    </row>
    <row r="8" spans="1:23" ht="16.5" customHeight="1">
      <c r="A8" s="24"/>
      <c r="B8" s="25"/>
      <c r="C8" s="25"/>
      <c r="D8" s="25"/>
      <c r="E8" s="25"/>
      <c r="F8" s="25"/>
      <c r="G8" s="26"/>
      <c r="H8" s="25"/>
      <c r="I8" s="3"/>
      <c r="J8" s="12"/>
      <c r="K8" s="3"/>
      <c r="L8" s="3"/>
      <c r="M8" s="1"/>
      <c r="N8" s="1"/>
      <c r="O8" s="1"/>
      <c r="P8" s="1"/>
      <c r="Q8" s="1"/>
      <c r="R8" s="1"/>
      <c r="S8" s="1"/>
      <c r="T8" s="1"/>
      <c r="U8" s="1"/>
      <c r="V8" s="25"/>
      <c r="W8" s="23"/>
    </row>
    <row r="9" spans="1:23" ht="44.25" customHeight="1">
      <c r="A9" s="24"/>
      <c r="B9" s="25"/>
      <c r="C9" s="25"/>
      <c r="D9" s="25"/>
      <c r="E9" s="25"/>
      <c r="F9" s="25"/>
      <c r="G9" s="26"/>
      <c r="H9" s="25"/>
      <c r="I9" s="3"/>
      <c r="J9" s="12"/>
      <c r="K9" s="3"/>
      <c r="L9" s="3"/>
      <c r="M9" s="1"/>
      <c r="N9" s="1"/>
      <c r="O9" s="1"/>
      <c r="P9" s="1"/>
      <c r="Q9" s="1"/>
      <c r="R9" s="1"/>
      <c r="S9" s="1"/>
      <c r="T9" s="1"/>
      <c r="U9" s="1"/>
      <c r="V9" s="25"/>
      <c r="W9" s="23"/>
    </row>
    <row r="10" spans="1:23" ht="9" customHeight="1" thickBot="1">
      <c r="A10" s="29"/>
      <c r="B10" s="30"/>
      <c r="C10" s="30"/>
      <c r="D10" s="30"/>
      <c r="E10" s="30"/>
      <c r="F10" s="30"/>
      <c r="G10" s="31"/>
      <c r="H10" s="30"/>
      <c r="I10" s="30"/>
      <c r="J10" s="32"/>
      <c r="K10" s="30"/>
      <c r="L10" s="30"/>
      <c r="M10" s="33"/>
      <c r="N10" s="33"/>
      <c r="O10" s="33"/>
      <c r="P10" s="33"/>
      <c r="Q10" s="33"/>
      <c r="R10" s="34"/>
      <c r="S10" s="34"/>
      <c r="T10" s="35"/>
      <c r="U10" s="35"/>
      <c r="V10" s="25"/>
      <c r="W10" s="23"/>
    </row>
    <row r="11" spans="1:23" ht="36" customHeight="1" thickBot="1">
      <c r="A11" s="165" t="s">
        <v>5</v>
      </c>
      <c r="B11" s="165"/>
      <c r="C11" s="166"/>
      <c r="D11" s="171" t="s">
        <v>98</v>
      </c>
      <c r="E11" s="172"/>
      <c r="F11" s="172"/>
      <c r="G11" s="173"/>
      <c r="H11" s="82" t="s">
        <v>2</v>
      </c>
      <c r="I11" s="83" t="s">
        <v>3</v>
      </c>
      <c r="J11" s="36"/>
      <c r="K11" s="98" t="s">
        <v>20</v>
      </c>
      <c r="L11" s="100"/>
      <c r="M11" s="148" t="s">
        <v>96</v>
      </c>
      <c r="N11" s="148"/>
      <c r="O11" s="148"/>
      <c r="P11" s="148"/>
      <c r="Q11" s="164" t="s">
        <v>74</v>
      </c>
      <c r="R11" s="164"/>
      <c r="S11" s="9"/>
      <c r="T11" s="9"/>
      <c r="U11" s="9"/>
      <c r="V11" s="9"/>
      <c r="W11" s="23"/>
    </row>
    <row r="12" spans="1:23" ht="32.25" customHeight="1">
      <c r="A12" s="176" t="s">
        <v>25</v>
      </c>
      <c r="B12" s="177"/>
      <c r="C12" s="177"/>
      <c r="D12" s="184" t="s">
        <v>44</v>
      </c>
      <c r="E12" s="185"/>
      <c r="F12" s="185"/>
      <c r="G12" s="186"/>
      <c r="H12" s="11" t="s">
        <v>4</v>
      </c>
      <c r="I12" s="90">
        <v>501078181</v>
      </c>
      <c r="J12" s="13"/>
      <c r="K12" s="101"/>
      <c r="L12" s="103"/>
      <c r="M12" s="84" t="s">
        <v>75</v>
      </c>
      <c r="N12" s="84" t="s">
        <v>76</v>
      </c>
      <c r="O12" s="84" t="s">
        <v>77</v>
      </c>
      <c r="P12" s="84" t="s">
        <v>73</v>
      </c>
      <c r="Q12" s="164"/>
      <c r="R12" s="164"/>
      <c r="S12" s="2"/>
      <c r="T12" s="2"/>
      <c r="U12" s="2"/>
      <c r="V12" s="2"/>
      <c r="W12" s="23"/>
    </row>
    <row r="13" spans="1:23" ht="32.25" customHeight="1">
      <c r="A13" s="178"/>
      <c r="B13" s="179"/>
      <c r="C13" s="179"/>
      <c r="D13" s="187"/>
      <c r="E13" s="188"/>
      <c r="F13" s="188"/>
      <c r="G13" s="189"/>
      <c r="H13" s="5" t="s">
        <v>6</v>
      </c>
      <c r="I13" s="91">
        <v>3760264645</v>
      </c>
      <c r="J13" s="13"/>
      <c r="K13" s="104"/>
      <c r="L13" s="106"/>
      <c r="M13" s="4"/>
      <c r="N13" s="4" t="s">
        <v>70</v>
      </c>
      <c r="O13" s="4"/>
      <c r="P13" s="4"/>
      <c r="Q13" s="164"/>
      <c r="R13" s="164"/>
      <c r="S13" s="2"/>
      <c r="T13" s="2"/>
      <c r="U13" s="2"/>
      <c r="V13" s="2"/>
      <c r="W13" s="23"/>
    </row>
    <row r="14" spans="1:23" ht="16.5" customHeight="1">
      <c r="A14" s="167" t="s">
        <v>0</v>
      </c>
      <c r="B14" s="167"/>
      <c r="C14" s="168"/>
      <c r="D14" s="169" t="s">
        <v>45</v>
      </c>
      <c r="E14" s="170"/>
      <c r="F14" s="170"/>
      <c r="G14" s="170"/>
      <c r="H14" s="5" t="s">
        <v>8</v>
      </c>
      <c r="I14" s="91" t="s">
        <v>7</v>
      </c>
      <c r="J14" s="14"/>
      <c r="K14" s="6"/>
      <c r="L14" s="7"/>
      <c r="M14" s="2"/>
      <c r="N14" s="2"/>
      <c r="O14" s="2"/>
      <c r="P14" s="2"/>
      <c r="Q14" s="2"/>
      <c r="R14" s="2"/>
      <c r="S14" s="2"/>
      <c r="T14" s="2"/>
      <c r="U14" s="2"/>
      <c r="V14" s="2"/>
      <c r="W14" s="23"/>
    </row>
    <row r="15" spans="1:23" ht="16.5" customHeight="1">
      <c r="A15" s="167"/>
      <c r="B15" s="167"/>
      <c r="C15" s="168"/>
      <c r="D15" s="169"/>
      <c r="E15" s="170"/>
      <c r="F15" s="170"/>
      <c r="G15" s="170"/>
      <c r="H15" s="5" t="s">
        <v>9</v>
      </c>
      <c r="I15" s="91" t="s">
        <v>7</v>
      </c>
      <c r="J15" s="14"/>
      <c r="K15" s="6"/>
      <c r="L15" s="7"/>
      <c r="M15" s="2"/>
      <c r="N15" s="2"/>
      <c r="O15" s="2"/>
      <c r="P15" s="2"/>
      <c r="Q15" s="2"/>
      <c r="R15" s="2"/>
      <c r="S15" s="2"/>
      <c r="T15" s="2"/>
      <c r="U15" s="2"/>
      <c r="V15" s="2"/>
      <c r="W15" s="23"/>
    </row>
    <row r="16" spans="1:23" ht="16.5" customHeight="1">
      <c r="A16" s="167"/>
      <c r="B16" s="167"/>
      <c r="C16" s="168"/>
      <c r="D16" s="169"/>
      <c r="E16" s="170"/>
      <c r="F16" s="170"/>
      <c r="G16" s="170"/>
      <c r="H16" s="5" t="s">
        <v>10</v>
      </c>
      <c r="I16" s="91" t="s">
        <v>7</v>
      </c>
      <c r="J16" s="14"/>
      <c r="K16" s="6"/>
      <c r="L16" s="7"/>
      <c r="M16" s="2"/>
      <c r="N16" s="2"/>
      <c r="O16" s="2"/>
      <c r="P16" s="2"/>
      <c r="Q16" s="2"/>
      <c r="R16" s="2"/>
      <c r="S16" s="2"/>
      <c r="T16" s="2"/>
      <c r="U16" s="2"/>
      <c r="V16" s="2"/>
      <c r="W16" s="23"/>
    </row>
    <row r="17" spans="1:23" ht="16.5" customHeight="1">
      <c r="A17" s="167" t="s">
        <v>26</v>
      </c>
      <c r="B17" s="167"/>
      <c r="C17" s="168"/>
      <c r="D17" s="180"/>
      <c r="E17" s="181"/>
      <c r="F17" s="181"/>
      <c r="G17" s="181"/>
      <c r="H17" s="5" t="s">
        <v>27</v>
      </c>
      <c r="I17" s="91" t="s">
        <v>7</v>
      </c>
      <c r="J17" s="14"/>
      <c r="K17" s="6"/>
      <c r="L17" s="7"/>
      <c r="M17" s="2"/>
      <c r="N17" s="2"/>
      <c r="O17" s="2"/>
      <c r="P17" s="2"/>
      <c r="Q17" s="2"/>
      <c r="R17" s="2"/>
      <c r="S17" s="2"/>
      <c r="T17" s="2"/>
      <c r="U17" s="2"/>
      <c r="V17" s="2"/>
      <c r="W17" s="23"/>
    </row>
    <row r="18" spans="1:23" ht="16.5" customHeight="1">
      <c r="A18" s="167"/>
      <c r="B18" s="167"/>
      <c r="C18" s="168"/>
      <c r="D18" s="180"/>
      <c r="E18" s="181"/>
      <c r="F18" s="181"/>
      <c r="G18" s="181"/>
      <c r="H18" s="5" t="s">
        <v>28</v>
      </c>
      <c r="I18" s="91" t="s">
        <v>7</v>
      </c>
      <c r="J18" s="14"/>
      <c r="K18" s="6"/>
      <c r="L18" s="7"/>
      <c r="M18" s="2"/>
      <c r="N18" s="2"/>
      <c r="O18" s="2"/>
      <c r="P18" s="2"/>
      <c r="Q18" s="2"/>
      <c r="R18" s="2"/>
      <c r="S18" s="2"/>
      <c r="T18" s="2"/>
      <c r="U18" s="2"/>
      <c r="V18" s="2"/>
      <c r="W18" s="23"/>
    </row>
    <row r="19" spans="1:23" ht="16.5" customHeight="1" thickBot="1">
      <c r="A19" s="174"/>
      <c r="B19" s="174"/>
      <c r="C19" s="175"/>
      <c r="D19" s="182"/>
      <c r="E19" s="183"/>
      <c r="F19" s="183"/>
      <c r="G19" s="183"/>
      <c r="H19" s="10" t="s">
        <v>1</v>
      </c>
      <c r="I19" s="92">
        <f>SUM(I12:I18)</f>
        <v>4261342826</v>
      </c>
      <c r="J19" s="14"/>
      <c r="K19" s="6"/>
      <c r="L19" s="7"/>
      <c r="M19" s="2"/>
      <c r="N19" s="2"/>
      <c r="O19" s="2"/>
      <c r="P19" s="2"/>
      <c r="Q19" s="2"/>
      <c r="R19" s="2"/>
      <c r="S19" s="2"/>
      <c r="T19" s="2"/>
      <c r="U19" s="2"/>
      <c r="V19" s="2"/>
      <c r="W19" s="23"/>
    </row>
    <row r="20" spans="1:23" ht="30.75" customHeight="1">
      <c r="A20" s="113" t="s">
        <v>41</v>
      </c>
      <c r="B20" s="149" t="s">
        <v>43</v>
      </c>
      <c r="C20" s="149"/>
      <c r="D20" s="149"/>
      <c r="E20" s="149"/>
      <c r="F20" s="149"/>
      <c r="G20" s="151" t="s">
        <v>34</v>
      </c>
      <c r="H20" s="155" t="s">
        <v>79</v>
      </c>
      <c r="I20" s="156"/>
      <c r="J20" s="120" t="s">
        <v>80</v>
      </c>
      <c r="K20" s="150" t="s">
        <v>33</v>
      </c>
      <c r="L20" s="150"/>
      <c r="M20" s="153" t="s">
        <v>81</v>
      </c>
      <c r="N20" s="153"/>
      <c r="O20" s="153" t="s">
        <v>82</v>
      </c>
      <c r="P20" s="153"/>
      <c r="Q20" s="161" t="s">
        <v>22</v>
      </c>
      <c r="R20" s="154" t="s">
        <v>23</v>
      </c>
      <c r="S20" s="131" t="s">
        <v>24</v>
      </c>
      <c r="T20" s="154" t="s">
        <v>37</v>
      </c>
      <c r="U20" s="131" t="s">
        <v>38</v>
      </c>
      <c r="V20" s="160" t="s">
        <v>31</v>
      </c>
      <c r="W20" s="129" t="s">
        <v>39</v>
      </c>
    </row>
    <row r="21" spans="1:23" ht="12.75" customHeight="1">
      <c r="A21" s="148"/>
      <c r="B21" s="150"/>
      <c r="C21" s="150"/>
      <c r="D21" s="150"/>
      <c r="E21" s="150"/>
      <c r="F21" s="150"/>
      <c r="G21" s="152"/>
      <c r="H21" s="155"/>
      <c r="I21" s="156"/>
      <c r="J21" s="120"/>
      <c r="K21" s="150"/>
      <c r="L21" s="150"/>
      <c r="M21" s="159" t="s">
        <v>21</v>
      </c>
      <c r="N21" s="136" t="s">
        <v>14</v>
      </c>
      <c r="O21" s="121" t="s">
        <v>21</v>
      </c>
      <c r="P21" s="163" t="s">
        <v>14</v>
      </c>
      <c r="Q21" s="162"/>
      <c r="R21" s="154"/>
      <c r="S21" s="131"/>
      <c r="T21" s="154"/>
      <c r="U21" s="131"/>
      <c r="V21" s="160"/>
      <c r="W21" s="130"/>
    </row>
    <row r="22" spans="1:23" ht="30.75" customHeight="1">
      <c r="A22" s="148"/>
      <c r="B22" s="150"/>
      <c r="C22" s="150"/>
      <c r="D22" s="150"/>
      <c r="E22" s="150"/>
      <c r="F22" s="150"/>
      <c r="G22" s="152"/>
      <c r="H22" s="157"/>
      <c r="I22" s="158"/>
      <c r="J22" s="120"/>
      <c r="K22" s="150"/>
      <c r="L22" s="150"/>
      <c r="M22" s="159"/>
      <c r="N22" s="136"/>
      <c r="O22" s="121"/>
      <c r="P22" s="163"/>
      <c r="Q22" s="149"/>
      <c r="R22" s="154"/>
      <c r="S22" s="131"/>
      <c r="T22" s="154"/>
      <c r="U22" s="131"/>
      <c r="V22" s="160"/>
      <c r="W22" s="130"/>
    </row>
    <row r="23" spans="1:23" ht="76.5">
      <c r="A23" s="112">
        <v>1</v>
      </c>
      <c r="B23" s="98" t="s">
        <v>99</v>
      </c>
      <c r="C23" s="99"/>
      <c r="D23" s="99"/>
      <c r="E23" s="99"/>
      <c r="F23" s="100"/>
      <c r="G23" s="61" t="s">
        <v>78</v>
      </c>
      <c r="H23" s="110">
        <v>1</v>
      </c>
      <c r="I23" s="111"/>
      <c r="J23" s="17">
        <v>1</v>
      </c>
      <c r="K23" s="96" t="s">
        <v>68</v>
      </c>
      <c r="L23" s="97"/>
      <c r="M23" s="66">
        <v>0.5</v>
      </c>
      <c r="N23" s="38">
        <f>+M23/H23</f>
        <v>0.5</v>
      </c>
      <c r="O23" s="39">
        <f>+M23</f>
        <v>0.5</v>
      </c>
      <c r="P23" s="38">
        <f aca="true" t="shared" si="0" ref="P23:P28">+O23/J23</f>
        <v>0.5</v>
      </c>
      <c r="Q23" s="73">
        <v>2010648893.54</v>
      </c>
      <c r="R23" s="76">
        <v>1983899</v>
      </c>
      <c r="S23" s="77">
        <f>+R23/Q23</f>
        <v>0.000986695890254164</v>
      </c>
      <c r="T23" s="76">
        <v>746324</v>
      </c>
      <c r="U23" s="40">
        <f>+T23/R23</f>
        <v>0.37619052179571644</v>
      </c>
      <c r="V23" s="85" t="s">
        <v>101</v>
      </c>
      <c r="W23" s="68" t="s">
        <v>108</v>
      </c>
    </row>
    <row r="24" spans="1:23" ht="96" customHeight="1">
      <c r="A24" s="113"/>
      <c r="B24" s="104"/>
      <c r="C24" s="105"/>
      <c r="D24" s="105"/>
      <c r="E24" s="105"/>
      <c r="F24" s="106"/>
      <c r="G24" s="61" t="s">
        <v>46</v>
      </c>
      <c r="H24" s="114">
        <v>1</v>
      </c>
      <c r="I24" s="115"/>
      <c r="J24" s="81">
        <v>1</v>
      </c>
      <c r="K24" s="96" t="s">
        <v>66</v>
      </c>
      <c r="L24" s="97"/>
      <c r="M24" s="66">
        <v>0.5</v>
      </c>
      <c r="N24" s="38">
        <f aca="true" t="shared" si="1" ref="N24:N38">+M24/H24</f>
        <v>0.5</v>
      </c>
      <c r="O24" s="39">
        <f>+M24</f>
        <v>0.5</v>
      </c>
      <c r="P24" s="38">
        <f t="shared" si="0"/>
        <v>0.5</v>
      </c>
      <c r="Q24" s="73">
        <v>0</v>
      </c>
      <c r="R24" s="76">
        <v>0</v>
      </c>
      <c r="S24" s="77">
        <v>0</v>
      </c>
      <c r="T24" s="76">
        <v>0</v>
      </c>
      <c r="U24" s="40">
        <v>0</v>
      </c>
      <c r="V24" s="85" t="s">
        <v>102</v>
      </c>
      <c r="W24" s="94" t="s">
        <v>108</v>
      </c>
    </row>
    <row r="25" spans="1:23" ht="80.25" customHeight="1">
      <c r="A25" s="112">
        <v>2</v>
      </c>
      <c r="B25" s="98" t="s">
        <v>47</v>
      </c>
      <c r="C25" s="99"/>
      <c r="D25" s="99"/>
      <c r="E25" s="99"/>
      <c r="F25" s="100"/>
      <c r="G25" s="61" t="s">
        <v>54</v>
      </c>
      <c r="H25" s="144">
        <v>0.4</v>
      </c>
      <c r="I25" s="145"/>
      <c r="J25" s="18">
        <v>0.4</v>
      </c>
      <c r="K25" s="96" t="s">
        <v>84</v>
      </c>
      <c r="L25" s="97"/>
      <c r="M25" s="86">
        <v>0.2</v>
      </c>
      <c r="N25" s="38">
        <f>+M25/H25</f>
        <v>0.5</v>
      </c>
      <c r="O25" s="87">
        <f>+M25</f>
        <v>0.2</v>
      </c>
      <c r="P25" s="38">
        <f t="shared" si="0"/>
        <v>0.5</v>
      </c>
      <c r="Q25" s="78">
        <v>30302020.18</v>
      </c>
      <c r="R25" s="76"/>
      <c r="S25" s="77">
        <f aca="true" t="shared" si="2" ref="S25:S38">+R25/Q25</f>
        <v>0</v>
      </c>
      <c r="T25" s="75"/>
      <c r="U25" s="40">
        <v>0</v>
      </c>
      <c r="V25" s="85" t="s">
        <v>103</v>
      </c>
      <c r="W25" s="68" t="s">
        <v>109</v>
      </c>
    </row>
    <row r="26" spans="1:23" ht="51">
      <c r="A26" s="116"/>
      <c r="B26" s="101"/>
      <c r="C26" s="102"/>
      <c r="D26" s="102"/>
      <c r="E26" s="102"/>
      <c r="F26" s="103"/>
      <c r="G26" s="61" t="s">
        <v>83</v>
      </c>
      <c r="H26" s="110">
        <v>1</v>
      </c>
      <c r="I26" s="111"/>
      <c r="J26" s="17">
        <v>1</v>
      </c>
      <c r="K26" s="96" t="s">
        <v>85</v>
      </c>
      <c r="L26" s="97"/>
      <c r="M26" s="66">
        <v>0.5</v>
      </c>
      <c r="N26" s="38">
        <f t="shared" si="1"/>
        <v>0.5</v>
      </c>
      <c r="O26" s="39">
        <f aca="true" t="shared" si="3" ref="O26:O38">+M26</f>
        <v>0.5</v>
      </c>
      <c r="P26" s="38">
        <f t="shared" si="0"/>
        <v>0.5</v>
      </c>
      <c r="Q26" s="78">
        <v>275385595</v>
      </c>
      <c r="R26" s="76">
        <v>275380789</v>
      </c>
      <c r="S26" s="77">
        <f t="shared" si="2"/>
        <v>0.9999825481067737</v>
      </c>
      <c r="T26" s="76"/>
      <c r="U26" s="40">
        <f aca="true" t="shared" si="4" ref="U26:U39">+T26/R26</f>
        <v>0</v>
      </c>
      <c r="V26" s="69" t="s">
        <v>104</v>
      </c>
      <c r="W26" s="94" t="s">
        <v>109</v>
      </c>
    </row>
    <row r="27" spans="1:23" ht="51">
      <c r="A27" s="116"/>
      <c r="B27" s="101"/>
      <c r="C27" s="102"/>
      <c r="D27" s="102"/>
      <c r="E27" s="102"/>
      <c r="F27" s="103"/>
      <c r="G27" s="61" t="s">
        <v>55</v>
      </c>
      <c r="H27" s="110">
        <v>1</v>
      </c>
      <c r="I27" s="111"/>
      <c r="J27" s="17">
        <v>1</v>
      </c>
      <c r="K27" s="96" t="s">
        <v>68</v>
      </c>
      <c r="L27" s="97"/>
      <c r="M27" s="66">
        <v>0.6</v>
      </c>
      <c r="N27" s="38">
        <f t="shared" si="1"/>
        <v>0.6</v>
      </c>
      <c r="O27" s="39">
        <f t="shared" si="3"/>
        <v>0.6</v>
      </c>
      <c r="P27" s="38">
        <f t="shared" si="0"/>
        <v>0.6</v>
      </c>
      <c r="Q27" s="78">
        <v>150000000</v>
      </c>
      <c r="R27" s="76"/>
      <c r="S27" s="77">
        <f t="shared" si="2"/>
        <v>0</v>
      </c>
      <c r="T27" s="76"/>
      <c r="U27" s="40">
        <v>0</v>
      </c>
      <c r="V27" s="69" t="s">
        <v>105</v>
      </c>
      <c r="W27" s="94" t="s">
        <v>109</v>
      </c>
    </row>
    <row r="28" spans="1:23" ht="51">
      <c r="A28" s="113"/>
      <c r="B28" s="101"/>
      <c r="C28" s="102"/>
      <c r="D28" s="102"/>
      <c r="E28" s="102"/>
      <c r="F28" s="103"/>
      <c r="G28" s="61" t="s">
        <v>56</v>
      </c>
      <c r="H28" s="110">
        <v>1</v>
      </c>
      <c r="I28" s="111"/>
      <c r="J28" s="17">
        <v>1</v>
      </c>
      <c r="K28" s="96" t="s">
        <v>66</v>
      </c>
      <c r="L28" s="97"/>
      <c r="M28" s="66">
        <v>0.5</v>
      </c>
      <c r="N28" s="38">
        <f t="shared" si="1"/>
        <v>0.5</v>
      </c>
      <c r="O28" s="39">
        <f t="shared" si="3"/>
        <v>0.5</v>
      </c>
      <c r="P28" s="38">
        <f t="shared" si="0"/>
        <v>0.5</v>
      </c>
      <c r="Q28" s="73">
        <v>0</v>
      </c>
      <c r="R28" s="76"/>
      <c r="S28" s="77">
        <v>0</v>
      </c>
      <c r="T28" s="76"/>
      <c r="U28" s="40">
        <v>0</v>
      </c>
      <c r="V28" s="85" t="s">
        <v>106</v>
      </c>
      <c r="W28" s="94" t="s">
        <v>109</v>
      </c>
    </row>
    <row r="29" spans="1:23" ht="76.5">
      <c r="A29" s="37">
        <v>3</v>
      </c>
      <c r="B29" s="107" t="s">
        <v>48</v>
      </c>
      <c r="C29" s="108"/>
      <c r="D29" s="108"/>
      <c r="E29" s="108"/>
      <c r="F29" s="109"/>
      <c r="G29" s="62" t="s">
        <v>57</v>
      </c>
      <c r="H29" s="110">
        <v>1</v>
      </c>
      <c r="I29" s="111"/>
      <c r="J29" s="17">
        <v>1</v>
      </c>
      <c r="K29" s="96" t="s">
        <v>86</v>
      </c>
      <c r="L29" s="97"/>
      <c r="M29" s="66">
        <v>0.5</v>
      </c>
      <c r="N29" s="38">
        <f t="shared" si="1"/>
        <v>0.5</v>
      </c>
      <c r="O29" s="39">
        <f t="shared" si="3"/>
        <v>0.5</v>
      </c>
      <c r="P29" s="38">
        <f aca="true" t="shared" si="5" ref="P29:P38">+O29/J29</f>
        <v>0.5</v>
      </c>
      <c r="Q29" s="79">
        <v>14561980.860000001</v>
      </c>
      <c r="R29" s="76">
        <v>3563038</v>
      </c>
      <c r="S29" s="77">
        <f t="shared" si="2"/>
        <v>0.24468085999118663</v>
      </c>
      <c r="T29" s="76">
        <v>1116419</v>
      </c>
      <c r="U29" s="40">
        <f t="shared" si="4"/>
        <v>0.31333345308133115</v>
      </c>
      <c r="V29" s="67" t="s">
        <v>107</v>
      </c>
      <c r="W29" s="94" t="s">
        <v>109</v>
      </c>
    </row>
    <row r="30" spans="1:23" ht="178.5">
      <c r="A30" s="37">
        <v>4</v>
      </c>
      <c r="B30" s="107" t="s">
        <v>87</v>
      </c>
      <c r="C30" s="108"/>
      <c r="D30" s="108"/>
      <c r="E30" s="108"/>
      <c r="F30" s="109"/>
      <c r="G30" s="62" t="s">
        <v>100</v>
      </c>
      <c r="H30" s="110">
        <v>0.8</v>
      </c>
      <c r="I30" s="111"/>
      <c r="J30" s="17">
        <v>0.8</v>
      </c>
      <c r="K30" s="96" t="s">
        <v>88</v>
      </c>
      <c r="L30" s="97"/>
      <c r="M30" s="66">
        <v>0.4</v>
      </c>
      <c r="N30" s="38">
        <f t="shared" si="1"/>
        <v>0.5</v>
      </c>
      <c r="O30" s="39">
        <f t="shared" si="3"/>
        <v>0.4</v>
      </c>
      <c r="P30" s="38">
        <f t="shared" si="5"/>
        <v>0.5</v>
      </c>
      <c r="Q30" s="79">
        <v>1277351541.24</v>
      </c>
      <c r="R30" s="76">
        <v>44548442</v>
      </c>
      <c r="S30" s="77">
        <f t="shared" si="2"/>
        <v>0.034875631775379716</v>
      </c>
      <c r="T30" s="76">
        <v>7819345</v>
      </c>
      <c r="U30" s="40">
        <f t="shared" si="4"/>
        <v>0.175524544719207</v>
      </c>
      <c r="V30" s="85" t="s">
        <v>114</v>
      </c>
      <c r="W30" s="94" t="s">
        <v>109</v>
      </c>
    </row>
    <row r="31" spans="1:23" ht="191.25">
      <c r="A31" s="41">
        <v>5</v>
      </c>
      <c r="B31" s="107" t="s">
        <v>49</v>
      </c>
      <c r="C31" s="108"/>
      <c r="D31" s="108"/>
      <c r="E31" s="108"/>
      <c r="F31" s="109"/>
      <c r="G31" s="62" t="s">
        <v>58</v>
      </c>
      <c r="H31" s="110">
        <v>1</v>
      </c>
      <c r="I31" s="111"/>
      <c r="J31" s="17">
        <v>1</v>
      </c>
      <c r="K31" s="96" t="s">
        <v>67</v>
      </c>
      <c r="L31" s="97"/>
      <c r="M31" s="88">
        <v>0.5</v>
      </c>
      <c r="N31" s="38">
        <f t="shared" si="1"/>
        <v>0.5</v>
      </c>
      <c r="O31" s="39">
        <f t="shared" si="3"/>
        <v>0.5</v>
      </c>
      <c r="P31" s="38">
        <f t="shared" si="5"/>
        <v>0.5</v>
      </c>
      <c r="Q31" s="78">
        <v>35915095.08</v>
      </c>
      <c r="R31" s="76">
        <v>3408123</v>
      </c>
      <c r="S31" s="77">
        <f t="shared" si="2"/>
        <v>0.09489388772070599</v>
      </c>
      <c r="T31" s="75">
        <v>1067879</v>
      </c>
      <c r="U31" s="40">
        <f t="shared" si="4"/>
        <v>0.3133334683049878</v>
      </c>
      <c r="V31" s="69" t="s">
        <v>111</v>
      </c>
      <c r="W31" s="68"/>
    </row>
    <row r="32" spans="1:23" ht="38.25">
      <c r="A32" s="141">
        <v>6</v>
      </c>
      <c r="B32" s="98" t="s">
        <v>50</v>
      </c>
      <c r="C32" s="99"/>
      <c r="D32" s="99"/>
      <c r="E32" s="99"/>
      <c r="F32" s="100"/>
      <c r="G32" s="61" t="s">
        <v>59</v>
      </c>
      <c r="H32" s="110">
        <v>1</v>
      </c>
      <c r="I32" s="111"/>
      <c r="J32" s="17">
        <v>1</v>
      </c>
      <c r="K32" s="96" t="s">
        <v>89</v>
      </c>
      <c r="L32" s="97"/>
      <c r="M32" s="66">
        <v>0.5</v>
      </c>
      <c r="N32" s="38">
        <f t="shared" si="1"/>
        <v>0.5</v>
      </c>
      <c r="O32" s="39">
        <f t="shared" si="3"/>
        <v>0.5</v>
      </c>
      <c r="P32" s="38">
        <f t="shared" si="5"/>
        <v>0.5</v>
      </c>
      <c r="Q32" s="73">
        <v>9069252.48</v>
      </c>
      <c r="R32" s="76">
        <v>1983898</v>
      </c>
      <c r="S32" s="77">
        <f t="shared" si="2"/>
        <v>0.21874989194258268</v>
      </c>
      <c r="T32" s="75">
        <v>746324</v>
      </c>
      <c r="U32" s="40">
        <f t="shared" si="4"/>
        <v>0.3761907114176233</v>
      </c>
      <c r="V32" s="69" t="s">
        <v>110</v>
      </c>
      <c r="W32" s="68"/>
    </row>
    <row r="33" spans="1:23" ht="57.75" customHeight="1">
      <c r="A33" s="142"/>
      <c r="B33" s="101"/>
      <c r="C33" s="102"/>
      <c r="D33" s="102"/>
      <c r="E33" s="102"/>
      <c r="F33" s="103"/>
      <c r="G33" s="93" t="s">
        <v>60</v>
      </c>
      <c r="H33" s="114">
        <v>1</v>
      </c>
      <c r="I33" s="115"/>
      <c r="J33" s="81">
        <v>1</v>
      </c>
      <c r="K33" s="96" t="s">
        <v>90</v>
      </c>
      <c r="L33" s="97"/>
      <c r="M33" s="66">
        <v>0.5</v>
      </c>
      <c r="N33" s="38">
        <f t="shared" si="1"/>
        <v>0.5</v>
      </c>
      <c r="O33" s="39">
        <f t="shared" si="3"/>
        <v>0.5</v>
      </c>
      <c r="P33" s="123">
        <f>AVERAGE(O33:O34)</f>
        <v>0.35</v>
      </c>
      <c r="Q33" s="73">
        <v>80773506.8</v>
      </c>
      <c r="R33" s="76">
        <v>59517320</v>
      </c>
      <c r="S33" s="77">
        <f t="shared" si="2"/>
        <v>0.7368420953589203</v>
      </c>
      <c r="T33" s="75">
        <v>20972776</v>
      </c>
      <c r="U33" s="40">
        <f t="shared" si="4"/>
        <v>0.3523810547921177</v>
      </c>
      <c r="V33" s="69" t="s">
        <v>117</v>
      </c>
      <c r="W33" s="68"/>
    </row>
    <row r="34" spans="1:23" ht="83.25" customHeight="1">
      <c r="A34" s="143"/>
      <c r="B34" s="104"/>
      <c r="C34" s="105"/>
      <c r="D34" s="105"/>
      <c r="E34" s="105"/>
      <c r="F34" s="106"/>
      <c r="G34" s="93" t="s">
        <v>61</v>
      </c>
      <c r="H34" s="114">
        <v>1</v>
      </c>
      <c r="I34" s="115"/>
      <c r="J34" s="81">
        <v>1</v>
      </c>
      <c r="K34" s="96" t="s">
        <v>91</v>
      </c>
      <c r="L34" s="97"/>
      <c r="M34" s="66">
        <v>0.2</v>
      </c>
      <c r="N34" s="38">
        <f t="shared" si="1"/>
        <v>0.2</v>
      </c>
      <c r="O34" s="39">
        <f t="shared" si="3"/>
        <v>0.2</v>
      </c>
      <c r="P34" s="124"/>
      <c r="Q34" s="73">
        <v>319723753.82</v>
      </c>
      <c r="R34" s="76">
        <v>68798345</v>
      </c>
      <c r="S34" s="77">
        <f t="shared" si="2"/>
        <v>0.2151805869223358</v>
      </c>
      <c r="T34" s="75">
        <v>32999954</v>
      </c>
      <c r="U34" s="40">
        <f t="shared" si="4"/>
        <v>0.4796620325677892</v>
      </c>
      <c r="V34" s="69" t="s">
        <v>115</v>
      </c>
      <c r="W34" s="68"/>
    </row>
    <row r="35" spans="1:23" ht="79.5" customHeight="1">
      <c r="A35" s="41">
        <v>7</v>
      </c>
      <c r="B35" s="107" t="s">
        <v>51</v>
      </c>
      <c r="C35" s="108"/>
      <c r="D35" s="108"/>
      <c r="E35" s="108"/>
      <c r="F35" s="109"/>
      <c r="G35" s="62" t="s">
        <v>62</v>
      </c>
      <c r="H35" s="110">
        <v>15</v>
      </c>
      <c r="I35" s="111">
        <v>5</v>
      </c>
      <c r="J35" s="17">
        <v>15</v>
      </c>
      <c r="K35" s="96" t="s">
        <v>92</v>
      </c>
      <c r="L35" s="97"/>
      <c r="M35" s="66">
        <v>3</v>
      </c>
      <c r="N35" s="38">
        <f t="shared" si="1"/>
        <v>0.2</v>
      </c>
      <c r="O35" s="39">
        <f>+M35</f>
        <v>3</v>
      </c>
      <c r="P35" s="38">
        <f>+O35/J35</f>
        <v>0.2</v>
      </c>
      <c r="Q35" s="73">
        <v>31392213.580000002</v>
      </c>
      <c r="R35" s="76">
        <v>19318286</v>
      </c>
      <c r="S35" s="77">
        <f t="shared" si="2"/>
        <v>0.6153846383202392</v>
      </c>
      <c r="T35" s="75">
        <v>10119101</v>
      </c>
      <c r="U35" s="40">
        <f t="shared" si="4"/>
        <v>0.5238094621852063</v>
      </c>
      <c r="V35" s="69" t="s">
        <v>116</v>
      </c>
      <c r="W35" s="68"/>
    </row>
    <row r="36" spans="1:23" ht="85.5" customHeight="1">
      <c r="A36" s="41">
        <v>8</v>
      </c>
      <c r="B36" s="107" t="s">
        <v>53</v>
      </c>
      <c r="C36" s="108"/>
      <c r="D36" s="108"/>
      <c r="E36" s="108"/>
      <c r="F36" s="109"/>
      <c r="G36" s="61" t="s">
        <v>63</v>
      </c>
      <c r="H36" s="144">
        <v>0.8</v>
      </c>
      <c r="I36" s="145">
        <v>0.2</v>
      </c>
      <c r="J36" s="18">
        <v>0.8</v>
      </c>
      <c r="K36" s="96" t="s">
        <v>93</v>
      </c>
      <c r="L36" s="97"/>
      <c r="M36" s="86">
        <v>0.1</v>
      </c>
      <c r="N36" s="38">
        <f>+M36/H36</f>
        <v>0.125</v>
      </c>
      <c r="O36" s="87">
        <f>+M36</f>
        <v>0.1</v>
      </c>
      <c r="P36" s="38">
        <f t="shared" si="5"/>
        <v>0.125</v>
      </c>
      <c r="Q36" s="73">
        <v>9314173.26</v>
      </c>
      <c r="R36" s="76">
        <v>890021</v>
      </c>
      <c r="S36" s="77">
        <f t="shared" si="2"/>
        <v>0.09555555551261026</v>
      </c>
      <c r="T36" s="75">
        <v>89002</v>
      </c>
      <c r="U36" s="40">
        <f t="shared" si="4"/>
        <v>0.09999988764310055</v>
      </c>
      <c r="V36" s="69" t="s">
        <v>112</v>
      </c>
      <c r="W36" s="68"/>
    </row>
    <row r="37" spans="1:23" ht="54" customHeight="1">
      <c r="A37" s="141">
        <v>9</v>
      </c>
      <c r="B37" s="98" t="s">
        <v>52</v>
      </c>
      <c r="C37" s="99"/>
      <c r="D37" s="99"/>
      <c r="E37" s="99"/>
      <c r="F37" s="100"/>
      <c r="G37" s="61" t="s">
        <v>64</v>
      </c>
      <c r="H37" s="110">
        <v>1</v>
      </c>
      <c r="I37" s="111">
        <v>1</v>
      </c>
      <c r="J37" s="17">
        <v>1</v>
      </c>
      <c r="K37" s="96" t="s">
        <v>94</v>
      </c>
      <c r="L37" s="97"/>
      <c r="M37" s="66">
        <v>0.15</v>
      </c>
      <c r="N37" s="38">
        <f t="shared" si="1"/>
        <v>0.15</v>
      </c>
      <c r="O37" s="39">
        <f t="shared" si="3"/>
        <v>0.15</v>
      </c>
      <c r="P37" s="38">
        <f t="shared" si="5"/>
        <v>0.15</v>
      </c>
      <c r="Q37" s="73">
        <v>3967797.96</v>
      </c>
      <c r="R37" s="76">
        <v>3967798</v>
      </c>
      <c r="S37" s="77">
        <f t="shared" si="2"/>
        <v>1.0000000100811586</v>
      </c>
      <c r="T37" s="75">
        <v>1492648</v>
      </c>
      <c r="U37" s="40">
        <f t="shared" si="4"/>
        <v>0.37619052179571644</v>
      </c>
      <c r="V37" s="69" t="s">
        <v>113</v>
      </c>
      <c r="W37" s="68"/>
    </row>
    <row r="38" spans="1:23" ht="48" customHeight="1">
      <c r="A38" s="143"/>
      <c r="B38" s="104"/>
      <c r="C38" s="105"/>
      <c r="D38" s="105"/>
      <c r="E38" s="105"/>
      <c r="F38" s="106"/>
      <c r="G38" s="61" t="s">
        <v>65</v>
      </c>
      <c r="H38" s="110">
        <v>1</v>
      </c>
      <c r="I38" s="111">
        <v>1</v>
      </c>
      <c r="J38" s="17">
        <v>1</v>
      </c>
      <c r="K38" s="96" t="s">
        <v>95</v>
      </c>
      <c r="L38" s="97"/>
      <c r="M38" s="66">
        <v>0.15</v>
      </c>
      <c r="N38" s="38">
        <f t="shared" si="1"/>
        <v>0.15</v>
      </c>
      <c r="O38" s="39">
        <f t="shared" si="3"/>
        <v>0.15</v>
      </c>
      <c r="P38" s="38">
        <f t="shared" si="5"/>
        <v>0.15</v>
      </c>
      <c r="Q38" s="73">
        <v>12937001.84</v>
      </c>
      <c r="R38" s="76">
        <v>11121090</v>
      </c>
      <c r="S38" s="77">
        <f t="shared" si="2"/>
        <v>0.8596342597412817</v>
      </c>
      <c r="T38" s="75">
        <v>4750522</v>
      </c>
      <c r="U38" s="40">
        <f t="shared" si="4"/>
        <v>0.42716334460021455</v>
      </c>
      <c r="V38" s="69"/>
      <c r="W38" s="68"/>
    </row>
    <row r="39" spans="1:21" s="43" customFormat="1" ht="24.75" customHeight="1" thickBot="1">
      <c r="A39" s="147" t="s">
        <v>1</v>
      </c>
      <c r="B39" s="147"/>
      <c r="C39" s="147"/>
      <c r="D39" s="147"/>
      <c r="E39" s="147"/>
      <c r="F39" s="147"/>
      <c r="G39" s="147"/>
      <c r="H39" s="147"/>
      <c r="I39" s="147"/>
      <c r="J39" s="147"/>
      <c r="K39" s="147"/>
      <c r="L39" s="147"/>
      <c r="M39" s="147"/>
      <c r="N39" s="70"/>
      <c r="O39" s="71"/>
      <c r="P39" s="71"/>
      <c r="Q39" s="80">
        <f>SUM(Q23:Q38)</f>
        <v>4261342825.6400013</v>
      </c>
      <c r="R39" s="74">
        <f>SUM(R23:R38)</f>
        <v>494481049</v>
      </c>
      <c r="S39" s="72">
        <f>+R39/Q39</f>
        <v>0.11603878618372719</v>
      </c>
      <c r="T39" s="95">
        <f>T38+T37+T36+T35+T34+T33+T32+T31+T30+T29+T28+T27+T26+T25+T24+T23</f>
        <v>81920294</v>
      </c>
      <c r="U39" s="72">
        <f t="shared" si="4"/>
        <v>0.1656692287109268</v>
      </c>
    </row>
    <row r="40" spans="2:20" s="43" customFormat="1" ht="30.75" customHeight="1" thickBot="1">
      <c r="B40" s="139" t="s">
        <v>30</v>
      </c>
      <c r="C40" s="140"/>
      <c r="D40" s="44">
        <v>1</v>
      </c>
      <c r="F40" s="45" t="s">
        <v>29</v>
      </c>
      <c r="G40" s="46">
        <v>44314</v>
      </c>
      <c r="H40" s="47"/>
      <c r="J40" s="48"/>
      <c r="M40" s="42"/>
      <c r="N40" s="59">
        <f>+AVERAGE(N23:N38)</f>
        <v>0.40156250000000004</v>
      </c>
      <c r="O40" s="60"/>
      <c r="P40" s="63">
        <f>AVERAGE(P23:P38)</f>
        <v>0.405</v>
      </c>
      <c r="Q40" s="65"/>
      <c r="R40" s="64"/>
      <c r="S40" s="15"/>
      <c r="T40" s="89"/>
    </row>
    <row r="41" spans="18:19" ht="12.75">
      <c r="R41" s="52"/>
      <c r="S41" s="52"/>
    </row>
    <row r="42" spans="18:19" ht="12.75">
      <c r="R42" s="53"/>
      <c r="S42" s="52"/>
    </row>
    <row r="43" spans="2:22" s="25" customFormat="1" ht="21.75" customHeight="1">
      <c r="B43" s="54"/>
      <c r="C43" s="133" t="s">
        <v>32</v>
      </c>
      <c r="D43" s="133"/>
      <c r="E43" s="133"/>
      <c r="F43" s="133"/>
      <c r="G43" s="133"/>
      <c r="H43" s="117" t="s">
        <v>36</v>
      </c>
      <c r="I43" s="118"/>
      <c r="J43" s="118"/>
      <c r="K43" s="118"/>
      <c r="L43" s="119"/>
      <c r="M43" s="122"/>
      <c r="N43" s="122"/>
      <c r="O43" s="122"/>
      <c r="P43" s="122"/>
      <c r="Q43" s="122"/>
      <c r="R43" s="122"/>
      <c r="S43" s="122"/>
      <c r="T43" s="122"/>
      <c r="U43" s="122"/>
      <c r="V43" s="122"/>
    </row>
    <row r="44" spans="1:22" s="25" customFormat="1" ht="29.25" customHeight="1">
      <c r="A44" s="138" t="s">
        <v>11</v>
      </c>
      <c r="B44" s="146"/>
      <c r="C44" s="133" t="s">
        <v>97</v>
      </c>
      <c r="D44" s="133"/>
      <c r="E44" s="133"/>
      <c r="F44" s="133"/>
      <c r="G44" s="133"/>
      <c r="H44" s="117" t="s">
        <v>71</v>
      </c>
      <c r="I44" s="118"/>
      <c r="J44" s="118"/>
      <c r="K44" s="118"/>
      <c r="L44" s="119"/>
      <c r="M44" s="122"/>
      <c r="N44" s="122"/>
      <c r="O44" s="122"/>
      <c r="P44" s="122"/>
      <c r="Q44" s="122"/>
      <c r="R44" s="122"/>
      <c r="S44" s="122"/>
      <c r="T44" s="122"/>
      <c r="U44" s="122"/>
      <c r="V44" s="122"/>
    </row>
    <row r="45" spans="1:23" ht="37.5" customHeight="1">
      <c r="A45" s="138" t="s">
        <v>12</v>
      </c>
      <c r="B45" s="138"/>
      <c r="C45" s="133" t="s">
        <v>69</v>
      </c>
      <c r="D45" s="133"/>
      <c r="E45" s="133"/>
      <c r="F45" s="133"/>
      <c r="G45" s="133"/>
      <c r="H45" s="117" t="s">
        <v>72</v>
      </c>
      <c r="I45" s="118"/>
      <c r="J45" s="118"/>
      <c r="K45" s="118"/>
      <c r="L45" s="119"/>
      <c r="M45" s="122"/>
      <c r="N45" s="122"/>
      <c r="O45" s="122"/>
      <c r="P45" s="122"/>
      <c r="Q45" s="122"/>
      <c r="R45" s="122"/>
      <c r="S45" s="122"/>
      <c r="T45" s="122"/>
      <c r="U45" s="122"/>
      <c r="V45" s="122"/>
      <c r="W45" s="25"/>
    </row>
    <row r="46" spans="1:23" ht="29.25" customHeight="1">
      <c r="A46" s="138" t="s">
        <v>13</v>
      </c>
      <c r="B46" s="138"/>
      <c r="C46" s="132">
        <v>44391</v>
      </c>
      <c r="D46" s="132"/>
      <c r="E46" s="132"/>
      <c r="F46" s="132"/>
      <c r="G46" s="132"/>
      <c r="H46" s="137">
        <f>+C46</f>
        <v>44391</v>
      </c>
      <c r="I46" s="118"/>
      <c r="J46" s="118"/>
      <c r="K46" s="118"/>
      <c r="L46" s="119"/>
      <c r="M46" s="122"/>
      <c r="N46" s="122"/>
      <c r="O46" s="122"/>
      <c r="P46" s="122"/>
      <c r="Q46" s="122"/>
      <c r="R46" s="122"/>
      <c r="S46" s="122"/>
      <c r="T46" s="122"/>
      <c r="U46" s="122"/>
      <c r="V46" s="122"/>
      <c r="W46" s="25"/>
    </row>
    <row r="47" spans="8:23" ht="12.75">
      <c r="H47" s="25"/>
      <c r="I47" s="25"/>
      <c r="J47" s="55"/>
      <c r="K47" s="25"/>
      <c r="L47" s="25"/>
      <c r="M47" s="56"/>
      <c r="N47" s="56"/>
      <c r="O47" s="56"/>
      <c r="P47" s="56"/>
      <c r="Q47" s="56"/>
      <c r="R47" s="57"/>
      <c r="S47" s="57"/>
      <c r="T47" s="25"/>
      <c r="U47" s="25"/>
      <c r="V47" s="25"/>
      <c r="W47" s="25"/>
    </row>
    <row r="59" ht="12.75">
      <c r="K59" s="8"/>
    </row>
  </sheetData>
  <sheetProtection/>
  <mergeCells count="102">
    <mergeCell ref="A11:C11"/>
    <mergeCell ref="A14:C16"/>
    <mergeCell ref="D14:G16"/>
    <mergeCell ref="D11:G11"/>
    <mergeCell ref="A17:C19"/>
    <mergeCell ref="A12:C13"/>
    <mergeCell ref="D17:G19"/>
    <mergeCell ref="D12:G13"/>
    <mergeCell ref="T20:T22"/>
    <mergeCell ref="V20:V22"/>
    <mergeCell ref="M11:P11"/>
    <mergeCell ref="K20:L22"/>
    <mergeCell ref="Q20:Q22"/>
    <mergeCell ref="P21:P22"/>
    <mergeCell ref="S20:S22"/>
    <mergeCell ref="M20:N20"/>
    <mergeCell ref="K11:L13"/>
    <mergeCell ref="Q11:R13"/>
    <mergeCell ref="H30:I30"/>
    <mergeCell ref="R20:R22"/>
    <mergeCell ref="H20:I22"/>
    <mergeCell ref="H25:I25"/>
    <mergeCell ref="H26:I26"/>
    <mergeCell ref="K25:L25"/>
    <mergeCell ref="M21:M22"/>
    <mergeCell ref="H36:I36"/>
    <mergeCell ref="A37:A38"/>
    <mergeCell ref="A44:B44"/>
    <mergeCell ref="A39:M39"/>
    <mergeCell ref="M44:V44"/>
    <mergeCell ref="A20:A22"/>
    <mergeCell ref="B20:F22"/>
    <mergeCell ref="B31:F31"/>
    <mergeCell ref="G20:G22"/>
    <mergeCell ref="O20:P20"/>
    <mergeCell ref="M43:V43"/>
    <mergeCell ref="N21:N22"/>
    <mergeCell ref="H46:L46"/>
    <mergeCell ref="C43:G43"/>
    <mergeCell ref="A46:B46"/>
    <mergeCell ref="A45:B45"/>
    <mergeCell ref="B40:C40"/>
    <mergeCell ref="B29:F29"/>
    <mergeCell ref="A32:A34"/>
    <mergeCell ref="B35:F35"/>
    <mergeCell ref="W20:W22"/>
    <mergeCell ref="U20:U22"/>
    <mergeCell ref="M46:V46"/>
    <mergeCell ref="C46:G46"/>
    <mergeCell ref="C45:G45"/>
    <mergeCell ref="A1:C5"/>
    <mergeCell ref="T1:W1"/>
    <mergeCell ref="C44:G44"/>
    <mergeCell ref="H43:L43"/>
    <mergeCell ref="H44:L44"/>
    <mergeCell ref="T2:W2"/>
    <mergeCell ref="T3:V4"/>
    <mergeCell ref="T5:V5"/>
    <mergeCell ref="W3:W4"/>
    <mergeCell ref="D1:S2"/>
    <mergeCell ref="D3:S4"/>
    <mergeCell ref="D5:S5"/>
    <mergeCell ref="H45:L45"/>
    <mergeCell ref="J20:J22"/>
    <mergeCell ref="H31:I31"/>
    <mergeCell ref="O21:O22"/>
    <mergeCell ref="H23:I23"/>
    <mergeCell ref="K24:L24"/>
    <mergeCell ref="H33:I33"/>
    <mergeCell ref="H37:I37"/>
    <mergeCell ref="M45:V45"/>
    <mergeCell ref="P33:P34"/>
    <mergeCell ref="B37:F38"/>
    <mergeCell ref="H38:I38"/>
    <mergeCell ref="H34:I34"/>
    <mergeCell ref="H35:I35"/>
    <mergeCell ref="K26:L26"/>
    <mergeCell ref="K32:L32"/>
    <mergeCell ref="K36:L36"/>
    <mergeCell ref="K28:L28"/>
    <mergeCell ref="H27:I27"/>
    <mergeCell ref="K31:L31"/>
    <mergeCell ref="A23:A24"/>
    <mergeCell ref="B23:F24"/>
    <mergeCell ref="H24:I24"/>
    <mergeCell ref="B25:F28"/>
    <mergeCell ref="K27:L27"/>
    <mergeCell ref="H29:I29"/>
    <mergeCell ref="K23:L23"/>
    <mergeCell ref="A25:A28"/>
    <mergeCell ref="K29:L29"/>
    <mergeCell ref="H28:I28"/>
    <mergeCell ref="K38:L38"/>
    <mergeCell ref="K30:L30"/>
    <mergeCell ref="B32:F34"/>
    <mergeCell ref="K37:L37"/>
    <mergeCell ref="K33:L33"/>
    <mergeCell ref="K34:L34"/>
    <mergeCell ref="K35:L35"/>
    <mergeCell ref="B30:F30"/>
    <mergeCell ref="H32:I32"/>
    <mergeCell ref="B36:F36"/>
  </mergeCells>
  <printOptions horizontalCentered="1" verticalCentered="1"/>
  <pageMargins left="0.1968503937007874" right="0.07874015748031496" top="0.1968503937007874" bottom="0.11811023622047245" header="0" footer="0"/>
  <pageSetup horizontalDpi="600" verticalDpi="600" orientation="landscape" paperSize="121"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Jorge Suarez</cp:lastModifiedBy>
  <cp:lastPrinted>2017-09-19T13:50:20Z</cp:lastPrinted>
  <dcterms:created xsi:type="dcterms:W3CDTF">2009-04-01T16:45:05Z</dcterms:created>
  <dcterms:modified xsi:type="dcterms:W3CDTF">2021-08-23T14:08:52Z</dcterms:modified>
  <cp:category/>
  <cp:version/>
  <cp:contentType/>
  <cp:contentStatus/>
</cp:coreProperties>
</file>