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OA-1" sheetId="1" r:id="rId1"/>
  </sheets>
  <externalReferences>
    <externalReference r:id="rId4"/>
  </externalReferences>
  <definedNames/>
  <calcPr fullCalcOnLoad="1"/>
</workbook>
</file>

<file path=xl/comments1.xml><?xml version="1.0" encoding="utf-8"?>
<comments xmlns="http://schemas.openxmlformats.org/spreadsheetml/2006/main">
  <authors>
    <author>Celia Vel?squez</author>
  </authors>
  <commentList>
    <comment ref="M20" authorId="0">
      <text>
        <r>
          <rPr>
            <b/>
            <sz val="9"/>
            <rFont val="Tahoma"/>
            <family val="2"/>
          </rPr>
          <t>Esta casilla corresponde a cada actividad POA según su indicador</t>
        </r>
        <r>
          <rPr>
            <sz val="9"/>
            <rFont val="Tahoma"/>
            <family val="2"/>
          </rPr>
          <t xml:space="preserve">
</t>
        </r>
      </text>
    </comment>
    <comment ref="O20"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<sst xmlns="http://schemas.openxmlformats.org/spreadsheetml/2006/main" count="84" uniqueCount="77">
  <si>
    <t>PROYECTO:</t>
  </si>
  <si>
    <t>TOTAL</t>
  </si>
  <si>
    <t>PRESUPUESTO</t>
  </si>
  <si>
    <t>VALOR ($)</t>
  </si>
  <si>
    <t>Presupuesto asignado inicialmente</t>
  </si>
  <si>
    <t xml:space="preserve">LINEA ESTRATEGICA DEL PGAR: </t>
  </si>
  <si>
    <t>Adición o ajuste (1):</t>
  </si>
  <si>
    <t>(+ o -)</t>
  </si>
  <si>
    <t>Adición o ajuste (2):</t>
  </si>
  <si>
    <t>Adición o ajuste (3):</t>
  </si>
  <si>
    <t>Adición o ajuste (4):</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</si>
  <si>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</si>
  <si>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</si>
  <si>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</si>
  <si>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</si>
  <si>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</si>
  <si>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</si>
  <si>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</si>
  <si>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</si>
  <si>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</si>
  <si>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</si>
  <si>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</si>
  <si>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</si>
  <si>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</si>
  <si>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</si>
  <si>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</si>
  <si>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</si>
  <si>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</si>
  <si>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</si>
  <si>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Fecha de la versión</t>
  </si>
  <si>
    <t>Versión POA a evaluar</t>
  </si>
  <si>
    <t>OBSERVACIONES (SEGÚN APLIQUE)</t>
  </si>
  <si>
    <t>ELABORÓ</t>
  </si>
  <si>
    <t>INDICADORES POA DE RENDIMIENTO O GESTION</t>
  </si>
  <si>
    <t>ACTIVIDADES  POA</t>
  </si>
  <si>
    <t>EVALUACIÓN MISIONAL</t>
  </si>
  <si>
    <t>APROBO</t>
  </si>
  <si>
    <t>VALOR PAGADO ($)
ACTIVIDAD</t>
  </si>
  <si>
    <t>% DE EJECUCIÓN
SOBRE PAGOS</t>
  </si>
  <si>
    <r>
      <rPr>
        <b/>
        <sz val="10"/>
        <rFont val="Arial"/>
        <family val="2"/>
      </rPr>
      <t>FUENTE DE VERIFICACION DE EVIDENCIAS REPORTADAS</t>
    </r>
    <r>
      <rPr>
        <sz val="10"/>
        <rFont val="Arial"/>
        <family val="0"/>
      </rPr>
      <t xml:space="preserve"> 
(Señalar ruta magnetica o fisica de acceso a la evidencia)</t>
    </r>
  </si>
  <si>
    <t>REGISTRO PARA  SEGUIMIENTO PLANES OPERATIVOS - POAS</t>
  </si>
  <si>
    <t>No.</t>
  </si>
  <si>
    <t>Versión 1</t>
  </si>
  <si>
    <t xml:space="preserve">ACTIVIDADES ACCIONES OPERATIVAS  PROYECTO PA  </t>
  </si>
  <si>
    <t>Desarrollo Sostenible y Negocios Verdes</t>
  </si>
  <si>
    <t>Negocios Verdes sostenibles</t>
  </si>
  <si>
    <t>Realizar la identificación, verificación y aval de Negocios Verdes</t>
  </si>
  <si>
    <t>Realizar acompañamiento técnico y seguimiento de Negocios Verdes</t>
  </si>
  <si>
    <t>Implementar estrategia de promoción y comercialización de los Negocios Verdes</t>
  </si>
  <si>
    <t>Identificación y verificación de Negocios Verdes bajo criterios establecidos en la ficha de verificación y evaluación de criterios del Ministerio de Ambiente y Desarrollo Sostenible.</t>
  </si>
  <si>
    <t xml:space="preserve">Seguimiento a planes de mejora de las empresas verificadas y apoyo en su fortalecimiento empresarial. </t>
  </si>
  <si>
    <t>Implementar estrategias de promoción y comercialización de los Negocios Verdes.</t>
  </si>
  <si>
    <t>Numero de Negocios Verdes con calificación mayor a 51%.</t>
  </si>
  <si>
    <t>Numero de Negocios Verdes con acompañamiento.</t>
  </si>
  <si>
    <t>Numero de Negocios Verdes vinculados a estrategias de promoción y comercialización.</t>
  </si>
  <si>
    <t>X</t>
  </si>
  <si>
    <t>ZULLY OJEDA , ANGELA SANABRIA</t>
  </si>
  <si>
    <t>PROFESIONAL ESPECIALIZADO</t>
  </si>
  <si>
    <t>LUIS HAIR DUEÑAS GOMEZ</t>
  </si>
  <si>
    <t>Responsable proceso Evaluación Misional</t>
  </si>
  <si>
    <t>MARZO</t>
  </si>
  <si>
    <t>JUNIO</t>
  </si>
  <si>
    <t>SEPTIEMBRE</t>
  </si>
  <si>
    <t>DICIEMBRE</t>
  </si>
  <si>
    <t>AÑO: 2021</t>
  </si>
  <si>
    <t>METAS AÑO 2021 POA</t>
  </si>
  <si>
    <t>METAS AÑO 2021 P.A.</t>
  </si>
  <si>
    <t>AVANCE METAS POA 2021</t>
  </si>
  <si>
    <t>AVANCE METAS PA 2021</t>
  </si>
  <si>
    <t xml:space="preserve">TRIMESTRE EVALUADO </t>
  </si>
  <si>
    <t xml:space="preserve">Ambiente y Economía Regenerativa
</t>
  </si>
  <si>
    <t xml:space="preserve">El video de la jornada de socialización se puede consultar en el siguiente enlace: hhttps://www.facebook.com/CORP0BOYACA/videos/134804951951192.
CPS 2021-254 ($20.734.800) Naidu López Roa y CPS 2021-272 ($20.734.800) Alexander Largo García.
Publicación de la ampliación de la convocatoria de Negocios Verdes:
https://www.corpoboyaca.gov.co/noticias/corpoboyaca-amplia-convocatoria-de-negocios-verdes-2021/.
Publicación de resultados de la convocaroria de Negocios Verdes: https://www.corpoboyaca.gov.co/noticias/conozca-aqui-las-empresas-preseleccionadas-en-la-convocatoria-n-001-de-2021-negocios-verdes/.
ABC Negocios Verdes:
https://twitter.com/Corpoboyaca/status/1398286459371769860?s=1006. 
Registros de asistencia las jornadas de socialización, invitaciones.
</t>
  </si>
  <si>
    <t>Publicación video Cerveceria Hunzahua en Siachoque: https://www.facebook.com/CORP0BOYACA/videos/337126858048217.
Publicación video Quinua de los Andes  en Soracá:
https://www.facebook.com/CORP0BOYACA/videos/565550524583456.
Grabaciones en youtube del programa radial "Acciones Sostenibles": 
https://youtu.be/Rl6nunjfOAI ; https://www.youtube.com/watch?v=YtaPE22cpS4
Programación "La ruta de la miel".
Memorando Plan de medios.</t>
  </si>
  <si>
    <t>Resultados convocatoria Quiero mi Tienda Vitual -MinTic.
Encuesta de seguimiento a los Negocios Verde Avalados: https://docs.google.com/forms/d/16KvLT6jlUbnKFPPayc43mN_jcctSIWxXn4CRA0a9k78/edit.
Registro de asistencia.</t>
  </si>
  <si>
    <r>
      <rPr>
        <sz val="10"/>
        <rFont val="Arial"/>
        <family val="2"/>
      </rPr>
      <t>* El 20 de abril se realizó la jornada de socialización de la convocatoria de Negocios Verdes 2021,  a través del facebook live de Corpoboyacá, contando con la participación de la Subdirectora de Ecosistemas y Gestión Ambiental, Sonia Natalia Vásquez y la Jefe de la Oficina de Negocios Verdes Sostenibles de Ministerio de Ambiente y Desarrollo Sostenible, Katia Flórez Sagre.
* Con el fin de garantizar una mayor participación de las empresas, se amplió el periodo de convocatoria de Negocios Verdes 2021 hasta el 31 de mayo, cuya publicación fue realizada el 21 de mayo, se realizó difusión a través de redes sociales y medios locales de comunicación.
* El 16 de junio, dando cumplimiento a los plazos establecidos en el cronograma de la Convocatoria N°001 de 2021, fueron publicadas las empresas preseleccionadas conforme los resultados del proceso de verificación documental, realizado por el equipo de la Ventanilla de Negocios Verdes de Corpoboyacá, con los siguientes resultados:
Total empresas inscritas: 32
1. Potenciales Negocios Verdes a verificar en campo: 12
2. Empresas a realizar acompañamiento en la obtención de permisos ambientales (permisos de aprovechamiento y concesión de aguas) y legales (actualización del RUT y RNT): 11
3. Empresas que no cumplieron los requisitos mínimos: 7
4. Empresas a apoyar a través del Programa de generación de Negocios Verdes: 1 (Asoparcela)
5. Empresas ya verificadas: 1 (Beela)
* El 28 de junio se realizaron las jornadas de socialización del programa de negocios verdes con las 11 empresas que recibirán el acompañamiento sobre los requisitos a subsanar  y con las 12 empresas que serán visitadas en campo para la aplicación de los criterios de Negocios Verdes, a partir del mes de julio.
* Con el propósito  de promover los negocios verdes en ecosistemas de páramos, a través de la articulación de Corpoboyacá con el Programa de Generación de Negocios Verdes - PGNV, del Ministerio de Ambiente y Desarrollo Sostenible y el proyecto AICCA -IDEAM, quienes han venido realizando un proceso de acompañamiento a varios emprendimientos postulándolos como Negocios Verdes; se realizó la jornada de socialización con los empresarios el día 3 de junio y por parte del Ministerio fueron  identificadas y verificadas 13 empresas y asociaciones, que se encuentran ubicadas  en la cuenca del Lago de Tota, estamos a la espera de los resultados por parte del PGNV.</t>
    </r>
    <r>
      <rPr>
        <sz val="10"/>
        <color indexed="10"/>
        <rFont val="Arial"/>
        <family val="2"/>
      </rPr>
      <t xml:space="preserve">
</t>
    </r>
    <r>
      <rPr>
        <sz val="10"/>
        <rFont val="Arial"/>
        <family val="2"/>
      </rPr>
      <t>* Con el apoyo del área de Comunicaciones de la Corporación se ha venido adelantando la difusión del Programa de Negocios Verdes, a través de campañas publicadas en las redes sociales de la Corporación, tales como el ABC de los Negocios Verdes, ¡Todo lo que debes saber! y piezas publicitarias con información de Negocios Verdes.
* Se realizó la contratación de dos profesionales de apoyo a la gestión.</t>
    </r>
  </si>
  <si>
    <t>* Los siguientes Negocios Verdes se inscribieron en la convocatoria “Quiero mi tienda virtual” , del Ministerio de Tecnologías de la Información y las Comunicaciones y fueron seleccionados, para la creación de sus tiendas virtuales integradas a una solución de Marketplace, con una estrategia de formación y acompañamiento técnico, para la adquisición de competencias básicas relacionadas con el uso y la apropiación del sistema del comercio electrónico: 
1. Madremonte Reserva Natural
2. Elixir del Páramo
3. Eleksa Ghee
4. Ecoarte E&amp;C
5. Abeja Colombiana S.A.S -Apicultura BEECOL
6. Quinua de los Andes
7. Corazón de mi Tierra
8. Conociendo a Colombia
* A partir del mes de julio, el equipo de la Ventanilla de Negocios Verdes de Corpoboyacá comenzará a realizar visitas de seguimiento a los Negocios Verdes avalados, para evaluar el avance en la implementación de los planes de mejora, verificar que las prácticas que definieron el impacto ambiental positivo se siguen realizando; se aplicara, una encuesta diseñada para este fin, con la cual se busca generar un plan de trabajo, para el fortalecimiento de la gestión empresarial en alianza con las entidades del Nodo Regional, como la Gobernación,  el SENA, las Cámaras de Comercio, el ICA, entre otras. 
* Con el propósito de lograr la reactivación del Nodo Regional de Negocios Verdes, se realizó una reunión el 27 de mayo, con las directivas de la Comisión Nacional de la Comisión Regional de Competitividad e Innovación de Boyacá CRCI, para buscar una articulación entre la Ventanilla de Negocios Verdes de Corpoboyacá con el Sistema Nacional de Competitividad e Innovación y los órganos que lo conforman. (Escenarios de concertación entre el Gobierno, las entidades territoriales, el sector privado y la sociedad civil en temas relacionados con la productividad y la competitividad del país y sus regiones).</t>
  </si>
  <si>
    <t>* Con el apoyo del equipo de comunicaciones de Corpoboyacá, se continuó con la divulgación y promoción de los Negocios Verdes de la Corporación, mediante la grabación de videos, que están siendo publicados en las redes sociales de la Corporación, junto con las  fotografías de los productos/servicios ofrecidos  por los Negocios Verdes, para actualizar el portafolio. A la fecha, se han visitado las siguientes empresas para las grabaciones:  Pulpiaroma,  Quinua de los Andes, Cerveceria Hunzahua, Eleksa Ghee, Ecoarte E&amp;C, Metal Is Arte Excalibur, Gesambientes S.A.S., Balkran Inc, Concept Constructora, Bica Legado Ancestral.
* Con el apoyo del equipo de comunicaciones de Corpoboyacá, se destinó un espacio semanal en el programa radial "Acciones Sostenibles", transmitido por la emisora de la Gobernación de Boyacá, en el dial 95.6 FM, para la presentación y promoción de los Negocios Verdes avalados por la Corporación, con el siguiente avance hasta la fecha:
Mayo 13/2021: Terragua
Mayo 20/2021: Beecol – Abeja Colombiana S.A.S.
Mayo 27/2021: Ecoarte  E&amp;C
Junio 03/2021: Cervecería Hunzahua
Junio 10/ 2021: Ser Sostenible
Junio 17/2021: Artesanías del Páramo de Güina
Junio 26/2021: RCH Chocolate
*La Oficina de Negocios Verdes de Minambiente realizó un proceso de articulación con el canal TV Agro, para generar una estrategia de divulgación para los Negocios Verdes a nivel nacional, el equipo de la Ventanilla de Negocios Verdes de Corpoboyacá presentó una propuesta denominada "La ruta de la miel", en la que participaran los siete Negocios Verdes apicolas, la cual fue aprobada y se realizara en el mes de julio.
El canal Tv agro es el primer medio de comunicación colombiano, con proyección internacional especializado en contenidos agropecuarios, ambientales y sociales, contando con una gran variedad de temáticas, beneficiando a las instituciones y/o agremiaciones. El objetivo es promover por medio de una serie documental audiovisual, la conservación de nuestro territorio, el canal se compromete a presentar al mundo por medio de su plataforma de Youtube y su canal internacional, el conocimiento y aprendizaje de la vida en el campo. Las piezas audiovisuales  serán de 12 a 24 minutos de duración, generando programas de alta calidad en su producción.
* Con el apoyo del equipo de Comunicaciones, a través del Plan de medios de la Corporación, se está coordinando la realización de la Primera Feria virtual y rueda de Negocios Verdes de Corpoboyacá.</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</si>
</sst>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0.0%"/>
    <numFmt numFmtId="190" formatCode="_(* #,##0.0_);_(* \(#,##0.0\);_(* &quot;-&quot;??_);_(@_)"/>
    <numFmt numFmtId="191" formatCode="_(&quot;$&quot;\ * #,##0_);_(&quot;$&quot;\ * \(#,##0\);_(&quot;$&quot;\ * &quot;-&quot;??_);_(@_)"/>
    <numFmt numFmtId="192" formatCode="_(&quot;$&quot;\ * #,##0.0_);_(&quot;$&quot;\ * \(#,##0.0\);_(&quot;$&quot;\ * &quot;-&quot;??_);_(@_)"/>
    <numFmt numFmtId="193" formatCode="0.0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11"/>
      <name val="Arial Narrow"/>
      <family val="2"/>
    </font>
    <font>
      <sz val="9"/>
      <name val="Arial"/>
      <family val="2"/>
    </font>
    <font>
      <sz val="10"/>
      <color indexed="10"/>
      <name val="Arial"/>
      <family val="2"/>
    </font>
    <font>
      <sz val="11"/>
      <color indexed="8"/>
      <name val="Arial"/>
      <family val="2"/>
    </font>
    <font>
      <b/>
      <sz val="10"/>
      <color indexed="8"/>
      <name val="Arial"/>
      <family val="2"/>
    </font>
    <font>
      <sz val="11"/>
      <color theme="1"/>
      <name val="Arial"/>
      <family val="2"/>
    </font>
    <font>
      <sz val="10"/>
      <color rgb="FFFF0000"/>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thin"/>
      <right style="medium"/>
      <top>
        <color indexed="63"/>
      </top>
      <bottom style="thin"/>
    </border>
    <border>
      <left style="thin"/>
      <right/>
      <top/>
      <bottom/>
    </border>
    <border>
      <left/>
      <right style="thin"/>
      <top/>
      <bottom/>
    </border>
    <border>
      <left style="thin"/>
      <right style="medium"/>
      <top style="thin"/>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right style="thin"/>
      <top/>
      <bottom style="medium"/>
    </border>
    <border>
      <left style="thin"/>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color indexed="63"/>
      </left>
      <right>
        <color indexed="63"/>
      </right>
      <top>
        <color indexed="63"/>
      </top>
      <bottom style="thin"/>
    </border>
    <border>
      <left/>
      <right style="thin"/>
      <top/>
      <bottom style="thin"/>
    </border>
    <border>
      <left style="thin"/>
      <right style="thin"/>
      <top/>
      <bottom/>
    </border>
    <border>
      <left style="thin"/>
      <right style="thin"/>
      <top style="thin"/>
      <bottom/>
    </border>
    <border>
      <left/>
      <right/>
      <top style="thin"/>
      <bottom style="thin"/>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54">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justify" vertical="center"/>
      <protection/>
    </xf>
    <xf numFmtId="3" fontId="0" fillId="0" borderId="0" xfId="0" applyNumberFormat="1" applyFont="1" applyFill="1" applyBorder="1" applyAlignment="1">
      <alignment horizontal="justify" vertical="center" wrapText="1"/>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2" xfId="0" applyNumberFormat="1" applyFont="1" applyFill="1" applyBorder="1" applyAlignment="1" applyProtection="1">
      <alignment horizontal="left" vertical="center"/>
      <protection/>
    </xf>
    <xf numFmtId="0" fontId="19" fillId="0" borderId="13" xfId="0" applyFont="1" applyFill="1" applyBorder="1" applyAlignment="1" applyProtection="1">
      <alignment horizontal="left" vertical="center"/>
      <protection/>
    </xf>
    <xf numFmtId="0" fontId="19" fillId="0" borderId="14" xfId="0" applyFont="1" applyFill="1" applyBorder="1" applyAlignment="1" applyProtection="1">
      <alignment horizontal="justify" vertical="center"/>
      <protection/>
    </xf>
    <xf numFmtId="3" fontId="0" fillId="0" borderId="15" xfId="0" applyNumberFormat="1" applyFont="1" applyFill="1" applyBorder="1" applyAlignment="1" applyProtection="1">
      <alignment horizontal="right" vertical="center"/>
      <protection/>
    </xf>
    <xf numFmtId="1" fontId="22" fillId="0" borderId="0" xfId="0" applyNumberFormat="1" applyFont="1" applyBorder="1" applyAlignment="1" applyProtection="1">
      <alignment horizontal="center" vertical="center"/>
      <protection locked="0"/>
    </xf>
    <xf numFmtId="1" fontId="22" fillId="0" borderId="0" xfId="0" applyNumberFormat="1" applyFont="1" applyBorder="1" applyAlignment="1" applyProtection="1">
      <alignment horizontal="center" vertical="center"/>
      <protection/>
    </xf>
    <xf numFmtId="1" fontId="18" fillId="0" borderId="0" xfId="0" applyNumberFormat="1" applyFont="1" applyFill="1" applyBorder="1" applyAlignment="1" applyProtection="1">
      <alignment horizontal="center" vertical="center" wrapText="1"/>
      <protection/>
    </xf>
    <xf numFmtId="1" fontId="20" fillId="0" borderId="0" xfId="0" applyNumberFormat="1" applyFont="1" applyBorder="1" applyAlignment="1" applyProtection="1">
      <alignment vertical="center"/>
      <protection/>
    </xf>
    <xf numFmtId="1" fontId="19" fillId="24" borderId="0" xfId="0"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horizontal="right" vertical="center"/>
      <protection/>
    </xf>
    <xf numFmtId="1" fontId="0" fillId="0" borderId="0" xfId="0" applyNumberFormat="1" applyFont="1" applyFill="1" applyBorder="1" applyAlignment="1" applyProtection="1">
      <alignment horizontal="left" vertical="center"/>
      <protection/>
    </xf>
    <xf numFmtId="1" fontId="0" fillId="0" borderId="0" xfId="0" applyNumberFormat="1" applyAlignment="1" applyProtection="1">
      <alignment vertical="center"/>
      <protection/>
    </xf>
    <xf numFmtId="1" fontId="0" fillId="0" borderId="0" xfId="0" applyNumberFormat="1" applyAlignment="1" applyProtection="1">
      <alignment vertical="center"/>
      <protection locked="0"/>
    </xf>
    <xf numFmtId="0" fontId="20" fillId="0" borderId="0" xfId="0" applyFont="1" applyBorder="1" applyAlignment="1" applyProtection="1">
      <alignment horizontal="center" vertical="center"/>
      <protection locked="0"/>
    </xf>
    <xf numFmtId="3" fontId="0" fillId="0" borderId="0" xfId="0" applyNumberFormat="1" applyFill="1" applyBorder="1" applyAlignment="1" applyProtection="1">
      <alignment horizontal="center" vertical="center"/>
      <protection/>
    </xf>
    <xf numFmtId="3"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 fontId="0" fillId="0" borderId="0" xfId="0" applyNumberFormat="1" applyBorder="1" applyAlignment="1" applyProtection="1">
      <alignment vertical="center"/>
      <protection locked="0"/>
    </xf>
    <xf numFmtId="49" fontId="0" fillId="0" borderId="0" xfId="49" applyNumberFormat="1" applyFont="1" applyBorder="1" applyAlignment="1" applyProtection="1">
      <alignment vertical="center"/>
      <protection locked="0"/>
    </xf>
    <xf numFmtId="0" fontId="0" fillId="0" borderId="0" xfId="0" applyBorder="1" applyAlignment="1" applyProtection="1">
      <alignment horizontal="center" vertical="center"/>
      <protection locked="0"/>
    </xf>
    <xf numFmtId="14" fontId="0" fillId="0" borderId="10" xfId="0" applyNumberFormat="1" applyBorder="1" applyAlignment="1" applyProtection="1">
      <alignment horizontal="center" vertical="center"/>
      <protection/>
    </xf>
    <xf numFmtId="0" fontId="22" fillId="0" borderId="16" xfId="0" applyFont="1"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6" xfId="0"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vertical="center"/>
      <protection/>
    </xf>
    <xf numFmtId="14" fontId="34" fillId="0" borderId="10" xfId="0" applyNumberFormat="1" applyFont="1" applyFill="1" applyBorder="1" applyAlignment="1" applyProtection="1">
      <alignment horizontal="center" vertical="center"/>
      <protection locked="0"/>
    </xf>
    <xf numFmtId="0" fontId="29" fillId="0" borderId="10" xfId="0" applyFont="1" applyBorder="1" applyAlignment="1">
      <alignment horizontal="justify" vertical="center" wrapText="1"/>
    </xf>
    <xf numFmtId="191" fontId="0" fillId="0" borderId="10" xfId="51" applyNumberFormat="1" applyFont="1" applyFill="1" applyBorder="1" applyAlignment="1">
      <alignment horizontal="center" vertical="center" wrapText="1"/>
    </xf>
    <xf numFmtId="187" fontId="0" fillId="0" borderId="10" xfId="5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2" fontId="30" fillId="0" borderId="10" xfId="49" applyNumberFormat="1" applyFont="1" applyBorder="1" applyAlignment="1" applyProtection="1">
      <alignment horizontal="center" vertical="center" wrapText="1"/>
      <protection locked="0"/>
    </xf>
    <xf numFmtId="9" fontId="0" fillId="0" borderId="10" xfId="55" applyFont="1" applyBorder="1" applyAlignment="1" applyProtection="1">
      <alignment horizontal="center" vertical="center" wrapText="1"/>
      <protection/>
    </xf>
    <xf numFmtId="3" fontId="0" fillId="0" borderId="18" xfId="0" applyNumberFormat="1" applyFont="1" applyFill="1" applyBorder="1" applyAlignment="1" applyProtection="1">
      <alignment horizontal="right" vertical="center"/>
      <protection/>
    </xf>
    <xf numFmtId="9" fontId="0" fillId="0" borderId="10" xfId="55" applyFont="1" applyFill="1" applyBorder="1" applyAlignment="1" applyProtection="1">
      <alignment horizontal="center" vertical="center" wrapText="1"/>
      <protection locked="0"/>
    </xf>
    <xf numFmtId="10" fontId="0" fillId="0" borderId="0" xfId="49" applyNumberFormat="1" applyFont="1" applyFill="1" applyBorder="1" applyAlignment="1" applyProtection="1">
      <alignment horizontal="center" vertical="center"/>
      <protection/>
    </xf>
    <xf numFmtId="9" fontId="0" fillId="0" borderId="19" xfId="55" applyNumberFormat="1" applyFont="1" applyFill="1" applyBorder="1" applyAlignment="1" applyProtection="1">
      <alignment horizontal="center" vertical="center"/>
      <protection/>
    </xf>
    <xf numFmtId="10" fontId="0" fillId="0" borderId="19" xfId="55" applyNumberFormat="1" applyFont="1" applyFill="1" applyBorder="1" applyAlignment="1" applyProtection="1">
      <alignment horizontal="center" vertical="center"/>
      <protection/>
    </xf>
    <xf numFmtId="0" fontId="0" fillId="25" borderId="10" xfId="0" applyFont="1" applyFill="1" applyBorder="1" applyAlignment="1" applyProtection="1">
      <alignment horizontal="center" vertical="center" wrapText="1"/>
      <protection locked="0"/>
    </xf>
    <xf numFmtId="0" fontId="19" fillId="25" borderId="10" xfId="0" applyFont="1" applyFill="1" applyBorder="1" applyAlignment="1" applyProtection="1">
      <alignment horizontal="center" vertical="center" wrapText="1"/>
      <protection/>
    </xf>
    <xf numFmtId="0" fontId="19" fillId="25" borderId="20" xfId="0" applyFont="1" applyFill="1" applyBorder="1" applyAlignment="1" applyProtection="1">
      <alignment horizontal="center" vertical="center"/>
      <protection/>
    </xf>
    <xf numFmtId="0" fontId="19" fillId="25" borderId="21" xfId="0" applyFont="1" applyFill="1" applyBorder="1" applyAlignment="1" applyProtection="1">
      <alignment horizontal="center" vertical="center"/>
      <protection/>
    </xf>
    <xf numFmtId="2" fontId="23" fillId="25" borderId="10" xfId="49" applyNumberFormat="1" applyFont="1" applyFill="1" applyBorder="1" applyAlignment="1" applyProtection="1">
      <alignment horizontal="center" vertical="center" wrapText="1"/>
      <protection locked="0"/>
    </xf>
    <xf numFmtId="191" fontId="0" fillId="25" borderId="10" xfId="51" applyNumberFormat="1" applyFont="1" applyFill="1" applyBorder="1" applyAlignment="1" applyProtection="1">
      <alignment horizontal="center" vertical="center" wrapText="1"/>
      <protection locked="0"/>
    </xf>
    <xf numFmtId="187" fontId="19" fillId="25" borderId="10" xfId="0" applyNumberFormat="1" applyFont="1" applyFill="1" applyBorder="1" applyAlignment="1" applyProtection="1">
      <alignment horizontal="left" vertical="center"/>
      <protection/>
    </xf>
    <xf numFmtId="191" fontId="19" fillId="25" borderId="10" xfId="0" applyNumberFormat="1" applyFont="1" applyFill="1" applyBorder="1" applyAlignment="1" applyProtection="1">
      <alignment vertical="center"/>
      <protection/>
    </xf>
    <xf numFmtId="49" fontId="0" fillId="25" borderId="10" xfId="49" applyNumberFormat="1" applyFont="1" applyFill="1" applyBorder="1" applyAlignment="1" applyProtection="1">
      <alignment horizontal="justify" vertical="center" wrapText="1"/>
      <protection locked="0"/>
    </xf>
    <xf numFmtId="0" fontId="19" fillId="25" borderId="22" xfId="0" applyFont="1" applyFill="1" applyBorder="1" applyAlignment="1" applyProtection="1">
      <alignment horizontal="center" vertical="center"/>
      <protection/>
    </xf>
    <xf numFmtId="0" fontId="19" fillId="25" borderId="23" xfId="0" applyFont="1" applyFill="1" applyBorder="1" applyAlignment="1" applyProtection="1">
      <alignment horizontal="center" vertical="center"/>
      <protection/>
    </xf>
    <xf numFmtId="9" fontId="19" fillId="25" borderId="10" xfId="50" applyNumberFormat="1" applyFont="1" applyFill="1" applyBorder="1" applyAlignment="1" applyProtection="1">
      <alignment horizontal="center" vertical="center" wrapText="1"/>
      <protection/>
    </xf>
    <xf numFmtId="9" fontId="19" fillId="25" borderId="10" xfId="55" applyFont="1" applyFill="1" applyBorder="1" applyAlignment="1" applyProtection="1">
      <alignment horizontal="center" vertical="center" wrapText="1"/>
      <protection/>
    </xf>
    <xf numFmtId="3" fontId="0" fillId="0" borderId="12" xfId="0" applyNumberFormat="1" applyFont="1" applyFill="1" applyBorder="1" applyAlignment="1" applyProtection="1">
      <alignment horizontal="right" vertical="center"/>
      <protection/>
    </xf>
    <xf numFmtId="49" fontId="35" fillId="25" borderId="10" xfId="49" applyNumberFormat="1" applyFont="1" applyFill="1" applyBorder="1" applyAlignment="1" applyProtection="1">
      <alignment horizontal="justify" vertical="center" wrapText="1"/>
      <protection locked="0"/>
    </xf>
    <xf numFmtId="0" fontId="19" fillId="25" borderId="20" xfId="0" applyFont="1" applyFill="1" applyBorder="1" applyAlignment="1" applyProtection="1">
      <alignment horizontal="left" vertical="center" wrapText="1"/>
      <protection/>
    </xf>
    <xf numFmtId="0" fontId="19" fillId="25"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justify" vertical="center" wrapText="1"/>
      <protection/>
    </xf>
    <xf numFmtId="1" fontId="0" fillId="0" borderId="10" xfId="0" applyNumberFormat="1" applyFont="1" applyFill="1" applyBorder="1" applyAlignment="1" applyProtection="1">
      <alignment horizontal="justify" vertical="center" wrapText="1"/>
      <protection/>
    </xf>
    <xf numFmtId="1" fontId="0" fillId="0" borderId="13" xfId="0" applyNumberFormat="1" applyFont="1" applyFill="1" applyBorder="1" applyAlignment="1" applyProtection="1">
      <alignment horizontal="justify" vertical="center" wrapText="1"/>
      <protection/>
    </xf>
    <xf numFmtId="0" fontId="19" fillId="25" borderId="10" xfId="0" applyFont="1" applyFill="1" applyBorder="1" applyAlignment="1" applyProtection="1">
      <alignment horizontal="center" vertical="center" wrapText="1"/>
      <protection locked="0"/>
    </xf>
    <xf numFmtId="0" fontId="29" fillId="0" borderId="24" xfId="0" applyFont="1" applyBorder="1" applyAlignment="1">
      <alignment horizontal="center" vertical="center" wrapText="1"/>
    </xf>
    <xf numFmtId="0" fontId="29" fillId="0" borderId="11" xfId="0" applyFont="1" applyBorder="1" applyAlignment="1">
      <alignment horizontal="center" vertical="center" wrapText="1"/>
    </xf>
    <xf numFmtId="0" fontId="19" fillId="25" borderId="25" xfId="0" applyFont="1" applyFill="1" applyBorder="1" applyAlignment="1" applyProtection="1">
      <alignment horizontal="left" vertical="center" wrapText="1"/>
      <protection/>
    </xf>
    <xf numFmtId="0" fontId="19" fillId="25" borderId="26" xfId="0" applyFont="1" applyFill="1" applyBorder="1" applyAlignment="1" applyProtection="1">
      <alignment horizontal="left" vertical="center" wrapText="1"/>
      <protection/>
    </xf>
    <xf numFmtId="0" fontId="19" fillId="25" borderId="27" xfId="0" applyFont="1" applyFill="1" applyBorder="1" applyAlignment="1" applyProtection="1">
      <alignment horizontal="left" vertical="center" wrapText="1"/>
      <protection/>
    </xf>
    <xf numFmtId="0" fontId="19" fillId="25" borderId="28" xfId="0" applyFont="1" applyFill="1" applyBorder="1" applyAlignment="1" applyProtection="1">
      <alignment horizontal="left" vertical="center" wrapText="1"/>
      <protection/>
    </xf>
    <xf numFmtId="0" fontId="19" fillId="25" borderId="29" xfId="0" applyFont="1" applyFill="1" applyBorder="1" applyAlignment="1" applyProtection="1">
      <alignment horizontal="left" vertical="center" wrapText="1"/>
      <protection/>
    </xf>
    <xf numFmtId="0" fontId="19" fillId="25" borderId="30" xfId="0" applyFont="1" applyFill="1" applyBorder="1" applyAlignment="1" applyProtection="1">
      <alignment horizontal="left" vertical="center" wrapText="1"/>
      <protection/>
    </xf>
    <xf numFmtId="49" fontId="19" fillId="0" borderId="31" xfId="49" applyNumberFormat="1" applyFont="1" applyBorder="1" applyAlignment="1" applyProtection="1">
      <alignment horizontal="center" vertical="center" wrapText="1"/>
      <protection locked="0"/>
    </xf>
    <xf numFmtId="49" fontId="0" fillId="0" borderId="10" xfId="49" applyNumberFormat="1" applyFont="1" applyFill="1" applyBorder="1" applyAlignment="1" applyProtection="1">
      <alignment horizontal="center" vertical="center"/>
      <protection locked="0"/>
    </xf>
    <xf numFmtId="0" fontId="0" fillId="0" borderId="24" xfId="0" applyBorder="1" applyAlignment="1" applyProtection="1">
      <alignment horizontal="left" vertical="center"/>
      <protection/>
    </xf>
    <xf numFmtId="0" fontId="0" fillId="0" borderId="11" xfId="0" applyBorder="1" applyAlignment="1" applyProtection="1">
      <alignment horizontal="left" vertical="center"/>
      <protection/>
    </xf>
    <xf numFmtId="0" fontId="21" fillId="0" borderId="0" xfId="0" applyFont="1" applyBorder="1" applyAlignment="1" applyProtection="1">
      <alignment horizontal="center" vertical="center"/>
      <protection locked="0"/>
    </xf>
    <xf numFmtId="0" fontId="19" fillId="25" borderId="13" xfId="0" applyFont="1" applyFill="1" applyBorder="1" applyAlignment="1" applyProtection="1">
      <alignment horizontal="left" vertical="center" wrapText="1"/>
      <protection/>
    </xf>
    <xf numFmtId="0" fontId="19" fillId="0" borderId="14"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14"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36" fillId="0" borderId="14" xfId="0" applyFont="1" applyBorder="1" applyAlignment="1" applyProtection="1">
      <alignment horizontal="center" vertical="center" wrapText="1"/>
      <protection/>
    </xf>
    <xf numFmtId="0" fontId="36" fillId="0" borderId="10" xfId="0" applyFont="1" applyBorder="1" applyAlignment="1" applyProtection="1">
      <alignment horizontal="center" vertical="center" wrapText="1"/>
      <protection/>
    </xf>
    <xf numFmtId="0" fontId="19" fillId="0" borderId="16"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21" fillId="0" borderId="10" xfId="0" applyFont="1" applyBorder="1" applyAlignment="1" applyProtection="1">
      <alignment horizontal="center" vertical="center"/>
      <protection locked="0"/>
    </xf>
    <xf numFmtId="49" fontId="19" fillId="25" borderId="10" xfId="49" applyNumberFormat="1" applyFont="1" applyFill="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xf>
    <xf numFmtId="0" fontId="19" fillId="0" borderId="31" xfId="0" applyFont="1" applyBorder="1" applyAlignment="1" applyProtection="1">
      <alignment horizontal="center" vertical="center" wrapText="1"/>
      <protection/>
    </xf>
    <xf numFmtId="0" fontId="27" fillId="0" borderId="10"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1" fontId="36" fillId="0" borderId="10" xfId="49" applyNumberFormat="1" applyFont="1" applyBorder="1" applyAlignment="1" applyProtection="1">
      <alignment horizontal="center" vertical="center" wrapText="1"/>
      <protection/>
    </xf>
    <xf numFmtId="49" fontId="23" fillId="0" borderId="31" xfId="49" applyNumberFormat="1"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locked="0"/>
    </xf>
    <xf numFmtId="0" fontId="34" fillId="0" borderId="10" xfId="0" applyFont="1" applyFill="1" applyBorder="1" applyAlignment="1" applyProtection="1">
      <alignment horizontal="center" vertical="center"/>
      <protection locked="0"/>
    </xf>
    <xf numFmtId="14" fontId="21" fillId="0" borderId="10" xfId="0" applyNumberFormat="1" applyFont="1" applyBorder="1" applyAlignment="1" applyProtection="1">
      <alignment horizontal="center" vertical="center"/>
      <protection locked="0"/>
    </xf>
    <xf numFmtId="1" fontId="19" fillId="0" borderId="34" xfId="49" applyNumberFormat="1" applyFont="1" applyBorder="1" applyAlignment="1" applyProtection="1">
      <alignment horizontal="right" vertical="center"/>
      <protection/>
    </xf>
    <xf numFmtId="1" fontId="19" fillId="0" borderId="0" xfId="49" applyNumberFormat="1" applyFont="1" applyBorder="1" applyAlignment="1" applyProtection="1">
      <alignment horizontal="right" vertical="center"/>
      <protection/>
    </xf>
    <xf numFmtId="0" fontId="27" fillId="0" borderId="10" xfId="0" applyFont="1" applyBorder="1" applyAlignment="1" applyProtection="1">
      <alignment horizontal="left" vertical="center"/>
      <protection locked="0"/>
    </xf>
    <xf numFmtId="0" fontId="27" fillId="0" borderId="24" xfId="0" applyFont="1" applyBorder="1" applyAlignment="1" applyProtection="1">
      <alignment horizontal="left" vertical="center"/>
      <protection locked="0"/>
    </xf>
    <xf numFmtId="0" fontId="19" fillId="0" borderId="0" xfId="0" applyFont="1" applyBorder="1" applyAlignment="1" applyProtection="1">
      <alignment horizontal="right" vertical="center"/>
      <protection/>
    </xf>
    <xf numFmtId="14" fontId="21" fillId="0" borderId="24" xfId="0" applyNumberFormat="1" applyFont="1" applyBorder="1" applyAlignment="1" applyProtection="1">
      <alignment horizontal="center" vertical="center"/>
      <protection locked="0"/>
    </xf>
    <xf numFmtId="0" fontId="29" fillId="0" borderId="33" xfId="0" applyFont="1" applyBorder="1" applyAlignment="1">
      <alignment horizontal="center" vertical="center" wrapText="1"/>
    </xf>
    <xf numFmtId="0" fontId="0" fillId="0" borderId="35" xfId="0" applyFont="1" applyFill="1" applyBorder="1" applyAlignment="1" applyProtection="1">
      <alignment horizontal="justify" vertical="center" wrapText="1"/>
      <protection/>
    </xf>
    <xf numFmtId="0" fontId="0" fillId="0" borderId="36" xfId="0" applyFont="1" applyFill="1" applyBorder="1" applyAlignment="1" applyProtection="1">
      <alignment horizontal="justify" vertical="center" wrapText="1"/>
      <protection/>
    </xf>
    <xf numFmtId="0" fontId="0" fillId="0" borderId="37" xfId="0" applyFont="1" applyFill="1" applyBorder="1" applyAlignment="1" applyProtection="1">
      <alignment horizontal="justify" vertical="center" wrapText="1"/>
      <protection/>
    </xf>
    <xf numFmtId="0" fontId="0" fillId="25" borderId="10" xfId="0" applyFont="1" applyFill="1" applyBorder="1" applyAlignment="1" applyProtection="1">
      <alignment horizontal="center" vertical="center" wrapText="1"/>
      <protection locked="0"/>
    </xf>
    <xf numFmtId="0" fontId="0" fillId="25" borderId="10" xfId="0" applyFill="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0" fontId="19" fillId="0" borderId="38" xfId="0" applyFont="1" applyFill="1" applyBorder="1" applyAlignment="1" applyProtection="1">
      <alignment horizontal="center" vertical="center" wrapText="1"/>
      <protection/>
    </xf>
    <xf numFmtId="0" fontId="19" fillId="0" borderId="39" xfId="0" applyFont="1" applyFill="1" applyBorder="1" applyAlignment="1" applyProtection="1">
      <alignment horizontal="center" vertical="center" wrapText="1"/>
      <protection/>
    </xf>
    <xf numFmtId="0" fontId="19" fillId="0" borderId="16" xfId="0" applyFont="1" applyFill="1" applyBorder="1" applyAlignment="1" applyProtection="1">
      <alignment horizontal="center" vertical="center" wrapText="1"/>
      <protection/>
    </xf>
    <xf numFmtId="0" fontId="19" fillId="0" borderId="17"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49" fontId="23" fillId="25" borderId="10" xfId="49" applyNumberFormat="1"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0</xdr:rowOff>
    </xdr:from>
    <xdr:to>
      <xdr:col>2</xdr:col>
      <xdr:colOff>571500</xdr:colOff>
      <xdr:row>4</xdr:row>
      <xdr:rowOff>381000</xdr:rowOff>
    </xdr:to>
    <xdr:pic>
      <xdr:nvPicPr>
        <xdr:cNvPr id="1" name="1 Imagen" descr="LOGO DOCUMENTOS"/>
        <xdr:cNvPicPr preferRelativeResize="1">
          <a:picLocks noChangeAspect="1"/>
        </xdr:cNvPicPr>
      </xdr:nvPicPr>
      <xdr:blipFill>
        <a:blip r:embed="rId1"/>
        <a:stretch>
          <a:fillRect/>
        </a:stretch>
      </xdr:blipFill>
      <xdr:spPr>
        <a:xfrm>
          <a:off x="304800" y="0"/>
          <a:ext cx="1933575" cy="1781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zojeda\AppData\Local\Temp\Rar$DIa1412.542\NEGOCIOS%20VERD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AuxPptalCuentas_FZ_AGZ"/>
    </sheetNames>
    <sheetDataSet>
      <sheetData sheetId="0">
        <row r="6">
          <cell r="O6">
            <v>2073480</v>
          </cell>
        </row>
        <row r="7">
          <cell r="O7">
            <v>8293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6"/>
  <sheetViews>
    <sheetView showGridLines="0" tabSelected="1" zoomScale="69" zoomScaleNormal="69" zoomScalePageLayoutView="0" workbookViewId="0" topLeftCell="O25">
      <selection activeCell="S25" sqref="S25"/>
    </sheetView>
  </sheetViews>
  <sheetFormatPr defaultColWidth="9.140625" defaultRowHeight="12.75"/>
  <cols>
    <col min="1" max="1" width="8.421875" style="1" customWidth="1"/>
    <col min="2" max="2" width="16.57421875" style="1" customWidth="1"/>
    <col min="3" max="4" width="13.140625" style="1" customWidth="1"/>
    <col min="5" max="5" width="17.140625" style="1" customWidth="1"/>
    <col min="6" max="6" width="12.00390625" style="1" customWidth="1"/>
    <col min="7" max="7" width="50.00390625" style="7" customWidth="1"/>
    <col min="8" max="8" width="21.7109375" style="1" customWidth="1"/>
    <col min="9" max="9" width="18.7109375" style="1" customWidth="1"/>
    <col min="10" max="10" width="22.7109375" style="39" customWidth="1"/>
    <col min="11" max="11" width="15.7109375" style="1" customWidth="1"/>
    <col min="12" max="12" width="16.57421875" style="1" customWidth="1"/>
    <col min="13" max="13" width="24.57421875" style="8" customWidth="1"/>
    <col min="14" max="14" width="20.7109375" style="8" customWidth="1"/>
    <col min="15" max="15" width="20.8515625" style="8" customWidth="1"/>
    <col min="16" max="16" width="21.140625" style="8" customWidth="1"/>
    <col min="17" max="17" width="23.140625" style="8" customWidth="1"/>
    <col min="18" max="18" width="24.7109375" style="1" customWidth="1"/>
    <col min="19" max="19" width="23.8515625" style="43" customWidth="1"/>
    <col min="20" max="20" width="22.140625" style="1" customWidth="1"/>
    <col min="21" max="21" width="24.7109375" style="1" customWidth="1"/>
    <col min="22" max="22" width="98.00390625" style="1" customWidth="1"/>
    <col min="23" max="23" width="68.57421875" style="1" customWidth="1"/>
    <col min="24" max="16384" width="9.140625" style="1" customWidth="1"/>
  </cols>
  <sheetData>
    <row r="1" spans="1:23" ht="33" customHeight="1">
      <c r="A1" s="122"/>
      <c r="B1" s="122"/>
      <c r="C1" s="122"/>
      <c r="D1" s="115" t="s">
        <v>15</v>
      </c>
      <c r="E1" s="115"/>
      <c r="F1" s="115"/>
      <c r="G1" s="115"/>
      <c r="H1" s="115"/>
      <c r="I1" s="115"/>
      <c r="J1" s="115"/>
      <c r="K1" s="115"/>
      <c r="L1" s="115"/>
      <c r="M1" s="115"/>
      <c r="N1" s="115"/>
      <c r="O1" s="115"/>
      <c r="P1" s="115"/>
      <c r="Q1" s="115"/>
      <c r="R1" s="115"/>
      <c r="S1" s="115"/>
      <c r="T1" s="123" t="s">
        <v>35</v>
      </c>
      <c r="U1" s="123"/>
      <c r="V1" s="123"/>
      <c r="W1" s="123"/>
    </row>
    <row r="2" spans="1:23" ht="38.25" customHeight="1">
      <c r="A2" s="122"/>
      <c r="B2" s="122"/>
      <c r="C2" s="122"/>
      <c r="D2" s="115"/>
      <c r="E2" s="115"/>
      <c r="F2" s="115"/>
      <c r="G2" s="115"/>
      <c r="H2" s="115"/>
      <c r="I2" s="115"/>
      <c r="J2" s="115"/>
      <c r="K2" s="115"/>
      <c r="L2" s="115"/>
      <c r="M2" s="115"/>
      <c r="N2" s="115"/>
      <c r="O2" s="115"/>
      <c r="P2" s="115"/>
      <c r="Q2" s="115"/>
      <c r="R2" s="115"/>
      <c r="S2" s="115"/>
      <c r="T2" s="114" t="s">
        <v>16</v>
      </c>
      <c r="U2" s="114"/>
      <c r="V2" s="114"/>
      <c r="W2" s="114"/>
    </row>
    <row r="3" spans="1:23" ht="19.5" customHeight="1">
      <c r="A3" s="122"/>
      <c r="B3" s="122"/>
      <c r="C3" s="122"/>
      <c r="D3" s="115" t="s">
        <v>17</v>
      </c>
      <c r="E3" s="115"/>
      <c r="F3" s="115"/>
      <c r="G3" s="115"/>
      <c r="H3" s="115"/>
      <c r="I3" s="115"/>
      <c r="J3" s="115"/>
      <c r="K3" s="115"/>
      <c r="L3" s="115"/>
      <c r="M3" s="115"/>
      <c r="N3" s="115"/>
      <c r="O3" s="115"/>
      <c r="P3" s="115"/>
      <c r="Q3" s="115"/>
      <c r="R3" s="115"/>
      <c r="S3" s="115"/>
      <c r="T3" s="114" t="s">
        <v>18</v>
      </c>
      <c r="U3" s="114"/>
      <c r="V3" s="114"/>
      <c r="W3" s="114" t="s">
        <v>19</v>
      </c>
    </row>
    <row r="4" spans="1:23" ht="19.5" customHeight="1">
      <c r="A4" s="122"/>
      <c r="B4" s="122"/>
      <c r="C4" s="122"/>
      <c r="D4" s="115"/>
      <c r="E4" s="115"/>
      <c r="F4" s="115"/>
      <c r="G4" s="115"/>
      <c r="H4" s="115"/>
      <c r="I4" s="115"/>
      <c r="J4" s="115"/>
      <c r="K4" s="115"/>
      <c r="L4" s="115"/>
      <c r="M4" s="115"/>
      <c r="N4" s="115"/>
      <c r="O4" s="115"/>
      <c r="P4" s="115"/>
      <c r="Q4" s="115"/>
      <c r="R4" s="115"/>
      <c r="S4" s="115"/>
      <c r="T4" s="114"/>
      <c r="U4" s="114"/>
      <c r="V4" s="114"/>
      <c r="W4" s="114"/>
    </row>
    <row r="5" spans="1:23" ht="48" customHeight="1">
      <c r="A5" s="122"/>
      <c r="B5" s="122"/>
      <c r="C5" s="122"/>
      <c r="D5" s="116" t="s">
        <v>40</v>
      </c>
      <c r="E5" s="116"/>
      <c r="F5" s="116"/>
      <c r="G5" s="116"/>
      <c r="H5" s="116"/>
      <c r="I5" s="116"/>
      <c r="J5" s="116"/>
      <c r="K5" s="116"/>
      <c r="L5" s="116"/>
      <c r="M5" s="116"/>
      <c r="N5" s="116"/>
      <c r="O5" s="116"/>
      <c r="P5" s="116"/>
      <c r="Q5" s="116"/>
      <c r="R5" s="116"/>
      <c r="S5" s="116"/>
      <c r="T5" s="125" t="s">
        <v>42</v>
      </c>
      <c r="U5" s="125"/>
      <c r="V5" s="125"/>
      <c r="W5" s="53">
        <v>44025</v>
      </c>
    </row>
    <row r="6" spans="1:23" ht="13.5" customHeight="1">
      <c r="A6" s="48"/>
      <c r="B6" s="2"/>
      <c r="C6" s="2"/>
      <c r="D6" s="2"/>
      <c r="E6" s="2"/>
      <c r="F6" s="2"/>
      <c r="G6" s="2"/>
      <c r="H6" s="2"/>
      <c r="I6" s="2"/>
      <c r="J6" s="31"/>
      <c r="K6" s="2"/>
      <c r="L6" s="2"/>
      <c r="M6" s="2"/>
      <c r="N6" s="2"/>
      <c r="O6" s="2"/>
      <c r="P6" s="2"/>
      <c r="Q6" s="2"/>
      <c r="R6" s="2"/>
      <c r="S6" s="2"/>
      <c r="T6" s="2"/>
      <c r="U6" s="2"/>
      <c r="V6" s="2"/>
      <c r="W6" s="49"/>
    </row>
    <row r="7" spans="1:23" ht="12.75" customHeight="1">
      <c r="A7" s="50"/>
      <c r="B7" s="11"/>
      <c r="C7" s="11"/>
      <c r="D7" s="11"/>
      <c r="E7" s="11"/>
      <c r="F7" s="11"/>
      <c r="G7" s="51"/>
      <c r="H7" s="11"/>
      <c r="I7" s="12"/>
      <c r="J7" s="32"/>
      <c r="K7" s="12"/>
      <c r="L7" s="12"/>
      <c r="M7" s="2"/>
      <c r="N7" s="2"/>
      <c r="O7" s="2"/>
      <c r="P7" s="2"/>
      <c r="Q7" s="2"/>
      <c r="R7" s="2"/>
      <c r="S7" s="2"/>
      <c r="T7" s="2"/>
      <c r="U7" s="2"/>
      <c r="V7" s="2"/>
      <c r="W7" s="49"/>
    </row>
    <row r="8" spans="1:23" ht="16.5" customHeight="1">
      <c r="A8" s="50"/>
      <c r="B8" s="11"/>
      <c r="C8" s="11"/>
      <c r="D8" s="11"/>
      <c r="E8" s="11"/>
      <c r="F8" s="11"/>
      <c r="G8" s="51"/>
      <c r="H8" s="11"/>
      <c r="I8" s="13"/>
      <c r="J8" s="33"/>
      <c r="K8" s="13"/>
      <c r="L8" s="13"/>
      <c r="M8" s="3"/>
      <c r="N8" s="3"/>
      <c r="O8" s="3"/>
      <c r="P8" s="3"/>
      <c r="Q8" s="3"/>
      <c r="R8" s="3"/>
      <c r="S8" s="3"/>
      <c r="T8" s="3"/>
      <c r="U8" s="3"/>
      <c r="V8" s="11"/>
      <c r="W8" s="49"/>
    </row>
    <row r="9" spans="1:23" ht="7.5" customHeight="1">
      <c r="A9" s="50"/>
      <c r="B9" s="11"/>
      <c r="C9" s="11"/>
      <c r="D9" s="11"/>
      <c r="E9" s="11"/>
      <c r="F9" s="11"/>
      <c r="G9" s="51"/>
      <c r="H9" s="11"/>
      <c r="I9" s="13"/>
      <c r="J9" s="33"/>
      <c r="K9" s="13"/>
      <c r="L9" s="13"/>
      <c r="M9" s="3"/>
      <c r="N9" s="3"/>
      <c r="O9" s="3"/>
      <c r="P9" s="3"/>
      <c r="Q9" s="3"/>
      <c r="R9" s="3"/>
      <c r="S9" s="3"/>
      <c r="T9" s="3"/>
      <c r="U9" s="3"/>
      <c r="V9" s="11"/>
      <c r="W9" s="49"/>
    </row>
    <row r="10" spans="1:23" ht="9" customHeight="1" thickBot="1">
      <c r="A10" s="52"/>
      <c r="B10" s="16"/>
      <c r="C10" s="16"/>
      <c r="D10" s="16"/>
      <c r="E10" s="16"/>
      <c r="F10" s="16"/>
      <c r="G10" s="15"/>
      <c r="H10" s="16"/>
      <c r="I10" s="16"/>
      <c r="J10" s="34"/>
      <c r="K10" s="16"/>
      <c r="L10" s="16"/>
      <c r="M10" s="5"/>
      <c r="N10" s="5"/>
      <c r="O10" s="5"/>
      <c r="P10" s="5"/>
      <c r="Q10" s="5"/>
      <c r="R10" s="4"/>
      <c r="S10" s="40"/>
      <c r="T10" s="4"/>
      <c r="U10" s="4"/>
      <c r="V10" s="11"/>
      <c r="W10" s="49"/>
    </row>
    <row r="11" spans="1:23" ht="36" customHeight="1" thickBot="1">
      <c r="A11" s="80" t="s">
        <v>5</v>
      </c>
      <c r="B11" s="80"/>
      <c r="C11" s="80"/>
      <c r="D11" s="134" t="s">
        <v>70</v>
      </c>
      <c r="E11" s="135"/>
      <c r="F11" s="135"/>
      <c r="G11" s="136"/>
      <c r="H11" s="67" t="s">
        <v>2</v>
      </c>
      <c r="I11" s="68" t="s">
        <v>3</v>
      </c>
      <c r="J11" s="35"/>
      <c r="K11" s="140" t="s">
        <v>20</v>
      </c>
      <c r="L11" s="141"/>
      <c r="M11" s="101" t="s">
        <v>69</v>
      </c>
      <c r="N11" s="101"/>
      <c r="O11" s="101"/>
      <c r="P11" s="101"/>
      <c r="Q11" s="146" t="s">
        <v>64</v>
      </c>
      <c r="R11" s="146"/>
      <c r="S11" s="25"/>
      <c r="T11" s="25"/>
      <c r="U11" s="25"/>
      <c r="V11" s="25"/>
      <c r="W11" s="49"/>
    </row>
    <row r="12" spans="1:23" ht="39.75" customHeight="1">
      <c r="A12" s="88" t="s">
        <v>25</v>
      </c>
      <c r="B12" s="89"/>
      <c r="C12" s="90"/>
      <c r="D12" s="147" t="s">
        <v>44</v>
      </c>
      <c r="E12" s="148"/>
      <c r="F12" s="148"/>
      <c r="G12" s="149"/>
      <c r="H12" s="29" t="s">
        <v>4</v>
      </c>
      <c r="I12" s="30">
        <v>131459334.5065213</v>
      </c>
      <c r="J12" s="36"/>
      <c r="K12" s="142"/>
      <c r="L12" s="143"/>
      <c r="M12" s="66" t="s">
        <v>60</v>
      </c>
      <c r="N12" s="66" t="s">
        <v>61</v>
      </c>
      <c r="O12" s="66" t="s">
        <v>62</v>
      </c>
      <c r="P12" s="66" t="s">
        <v>63</v>
      </c>
      <c r="Q12" s="146"/>
      <c r="R12" s="146"/>
      <c r="S12" s="6"/>
      <c r="T12" s="6"/>
      <c r="U12" s="6"/>
      <c r="V12" s="6"/>
      <c r="W12" s="49"/>
    </row>
    <row r="13" spans="1:23" ht="32.25" customHeight="1">
      <c r="A13" s="91"/>
      <c r="B13" s="92"/>
      <c r="C13" s="93"/>
      <c r="D13" s="150"/>
      <c r="E13" s="151"/>
      <c r="F13" s="151"/>
      <c r="G13" s="152"/>
      <c r="H13" s="17" t="s">
        <v>6</v>
      </c>
      <c r="I13" s="78">
        <v>201736768</v>
      </c>
      <c r="J13" s="36"/>
      <c r="K13" s="144"/>
      <c r="L13" s="145"/>
      <c r="M13" s="14"/>
      <c r="N13" s="14" t="s">
        <v>55</v>
      </c>
      <c r="O13" s="14"/>
      <c r="P13" s="14"/>
      <c r="Q13" s="146"/>
      <c r="R13" s="146"/>
      <c r="S13" s="6"/>
      <c r="T13" s="6"/>
      <c r="U13" s="6"/>
      <c r="V13" s="6"/>
      <c r="W13" s="49"/>
    </row>
    <row r="14" spans="1:23" ht="16.5" customHeight="1">
      <c r="A14" s="81" t="s">
        <v>0</v>
      </c>
      <c r="B14" s="81"/>
      <c r="C14" s="81"/>
      <c r="D14" s="82" t="s">
        <v>45</v>
      </c>
      <c r="E14" s="82"/>
      <c r="F14" s="82"/>
      <c r="G14" s="82"/>
      <c r="H14" s="17" t="s">
        <v>8</v>
      </c>
      <c r="I14" s="27" t="s">
        <v>7</v>
      </c>
      <c r="J14" s="37"/>
      <c r="K14" s="18"/>
      <c r="L14" s="19"/>
      <c r="M14" s="6"/>
      <c r="N14" s="6"/>
      <c r="O14" s="6"/>
      <c r="P14" s="6"/>
      <c r="Q14" s="6"/>
      <c r="R14" s="6"/>
      <c r="S14" s="6"/>
      <c r="T14" s="6"/>
      <c r="U14" s="6"/>
      <c r="V14" s="6"/>
      <c r="W14" s="49"/>
    </row>
    <row r="15" spans="1:23" ht="16.5" customHeight="1">
      <c r="A15" s="81"/>
      <c r="B15" s="81"/>
      <c r="C15" s="81"/>
      <c r="D15" s="82"/>
      <c r="E15" s="82"/>
      <c r="F15" s="82"/>
      <c r="G15" s="82"/>
      <c r="H15" s="17" t="s">
        <v>9</v>
      </c>
      <c r="I15" s="27" t="s">
        <v>7</v>
      </c>
      <c r="J15" s="37"/>
      <c r="K15" s="18"/>
      <c r="L15" s="19"/>
      <c r="M15" s="6"/>
      <c r="N15" s="6"/>
      <c r="O15" s="6"/>
      <c r="P15" s="6"/>
      <c r="Q15" s="6"/>
      <c r="R15" s="6"/>
      <c r="S15" s="6"/>
      <c r="T15" s="6"/>
      <c r="U15" s="6"/>
      <c r="V15" s="6"/>
      <c r="W15" s="49"/>
    </row>
    <row r="16" spans="1:23" ht="16.5" customHeight="1">
      <c r="A16" s="81"/>
      <c r="B16" s="81"/>
      <c r="C16" s="81"/>
      <c r="D16" s="82"/>
      <c r="E16" s="82"/>
      <c r="F16" s="82"/>
      <c r="G16" s="82"/>
      <c r="H16" s="17" t="s">
        <v>10</v>
      </c>
      <c r="I16" s="27" t="s">
        <v>7</v>
      </c>
      <c r="J16" s="37"/>
      <c r="K16" s="18"/>
      <c r="L16" s="19"/>
      <c r="M16" s="6"/>
      <c r="N16" s="6"/>
      <c r="O16" s="6"/>
      <c r="P16" s="6"/>
      <c r="Q16" s="6"/>
      <c r="R16" s="6"/>
      <c r="S16" s="6"/>
      <c r="T16" s="6"/>
      <c r="U16" s="6"/>
      <c r="V16" s="6"/>
      <c r="W16" s="49"/>
    </row>
    <row r="17" spans="1:23" ht="16.5" customHeight="1">
      <c r="A17" s="81" t="s">
        <v>26</v>
      </c>
      <c r="B17" s="81"/>
      <c r="C17" s="81"/>
      <c r="D17" s="83"/>
      <c r="E17" s="83"/>
      <c r="F17" s="83"/>
      <c r="G17" s="83"/>
      <c r="H17" s="17" t="s">
        <v>27</v>
      </c>
      <c r="I17" s="27" t="s">
        <v>7</v>
      </c>
      <c r="J17" s="37"/>
      <c r="K17" s="18"/>
      <c r="L17" s="19"/>
      <c r="M17" s="6"/>
      <c r="N17" s="6"/>
      <c r="O17" s="6"/>
      <c r="P17" s="6"/>
      <c r="Q17" s="6"/>
      <c r="R17" s="6"/>
      <c r="S17" s="6"/>
      <c r="T17" s="6"/>
      <c r="U17" s="6"/>
      <c r="V17" s="6"/>
      <c r="W17" s="49"/>
    </row>
    <row r="18" spans="1:23" ht="16.5" customHeight="1">
      <c r="A18" s="81"/>
      <c r="B18" s="81"/>
      <c r="C18" s="81"/>
      <c r="D18" s="83"/>
      <c r="E18" s="83"/>
      <c r="F18" s="83"/>
      <c r="G18" s="83"/>
      <c r="H18" s="17" t="s">
        <v>28</v>
      </c>
      <c r="I18" s="27" t="s">
        <v>7</v>
      </c>
      <c r="J18" s="37"/>
      <c r="K18" s="18"/>
      <c r="L18" s="19"/>
      <c r="M18" s="6"/>
      <c r="N18" s="6"/>
      <c r="O18" s="6"/>
      <c r="P18" s="6"/>
      <c r="Q18" s="6"/>
      <c r="R18" s="6"/>
      <c r="S18" s="6"/>
      <c r="T18" s="6"/>
      <c r="U18" s="6"/>
      <c r="V18" s="6"/>
      <c r="W18" s="49"/>
    </row>
    <row r="19" spans="1:23" ht="16.5" customHeight="1" thickBot="1">
      <c r="A19" s="99"/>
      <c r="B19" s="99"/>
      <c r="C19" s="99"/>
      <c r="D19" s="84"/>
      <c r="E19" s="84"/>
      <c r="F19" s="84"/>
      <c r="G19" s="84"/>
      <c r="H19" s="28" t="s">
        <v>1</v>
      </c>
      <c r="I19" s="60">
        <f>SUM(I12:I18)</f>
        <v>333196102.5065213</v>
      </c>
      <c r="J19" s="37"/>
      <c r="K19" s="18"/>
      <c r="L19" s="19"/>
      <c r="M19" s="6"/>
      <c r="N19" s="6"/>
      <c r="O19" s="6"/>
      <c r="P19" s="6"/>
      <c r="Q19" s="6"/>
      <c r="R19" s="6"/>
      <c r="S19" s="6"/>
      <c r="T19" s="6"/>
      <c r="U19" s="6"/>
      <c r="V19" s="6"/>
      <c r="W19" s="49"/>
    </row>
    <row r="20" spans="1:23" ht="30.75" customHeight="1">
      <c r="A20" s="100" t="s">
        <v>41</v>
      </c>
      <c r="B20" s="102" t="s">
        <v>43</v>
      </c>
      <c r="C20" s="102"/>
      <c r="D20" s="102"/>
      <c r="E20" s="102"/>
      <c r="F20" s="102"/>
      <c r="G20" s="104" t="s">
        <v>34</v>
      </c>
      <c r="H20" s="106" t="s">
        <v>65</v>
      </c>
      <c r="I20" s="107"/>
      <c r="J20" s="120" t="s">
        <v>66</v>
      </c>
      <c r="K20" s="103" t="s">
        <v>33</v>
      </c>
      <c r="L20" s="103"/>
      <c r="M20" s="95" t="s">
        <v>67</v>
      </c>
      <c r="N20" s="95"/>
      <c r="O20" s="95" t="s">
        <v>68</v>
      </c>
      <c r="P20" s="95"/>
      <c r="Q20" s="112" t="s">
        <v>22</v>
      </c>
      <c r="R20" s="85" t="s">
        <v>23</v>
      </c>
      <c r="S20" s="139" t="s">
        <v>24</v>
      </c>
      <c r="T20" s="85" t="s">
        <v>37</v>
      </c>
      <c r="U20" s="139" t="s">
        <v>38</v>
      </c>
      <c r="V20" s="111" t="s">
        <v>31</v>
      </c>
      <c r="W20" s="137" t="s">
        <v>39</v>
      </c>
    </row>
    <row r="21" spans="1:23" ht="12.75" customHeight="1">
      <c r="A21" s="101"/>
      <c r="B21" s="103"/>
      <c r="C21" s="103"/>
      <c r="D21" s="103"/>
      <c r="E21" s="103"/>
      <c r="F21" s="103"/>
      <c r="G21" s="105"/>
      <c r="H21" s="106"/>
      <c r="I21" s="107"/>
      <c r="J21" s="120"/>
      <c r="K21" s="103"/>
      <c r="L21" s="103"/>
      <c r="M21" s="153" t="s">
        <v>21</v>
      </c>
      <c r="N21" s="124" t="s">
        <v>14</v>
      </c>
      <c r="O21" s="121" t="s">
        <v>21</v>
      </c>
      <c r="P21" s="94" t="s">
        <v>14</v>
      </c>
      <c r="Q21" s="113"/>
      <c r="R21" s="85"/>
      <c r="S21" s="139"/>
      <c r="T21" s="85"/>
      <c r="U21" s="139"/>
      <c r="V21" s="111"/>
      <c r="W21" s="138"/>
    </row>
    <row r="22" spans="1:23" ht="30.75" customHeight="1">
      <c r="A22" s="101"/>
      <c r="B22" s="103"/>
      <c r="C22" s="103"/>
      <c r="D22" s="103"/>
      <c r="E22" s="103"/>
      <c r="F22" s="103"/>
      <c r="G22" s="105"/>
      <c r="H22" s="108"/>
      <c r="I22" s="109"/>
      <c r="J22" s="120"/>
      <c r="K22" s="103"/>
      <c r="L22" s="103"/>
      <c r="M22" s="153"/>
      <c r="N22" s="124"/>
      <c r="O22" s="121"/>
      <c r="P22" s="94"/>
      <c r="Q22" s="102"/>
      <c r="R22" s="85"/>
      <c r="S22" s="139"/>
      <c r="T22" s="85"/>
      <c r="U22" s="139"/>
      <c r="V22" s="111"/>
      <c r="W22" s="138"/>
    </row>
    <row r="23" spans="1:23" ht="409.5" customHeight="1">
      <c r="A23" s="57">
        <v>1</v>
      </c>
      <c r="B23" s="86" t="s">
        <v>46</v>
      </c>
      <c r="C23" s="133"/>
      <c r="D23" s="133"/>
      <c r="E23" s="133"/>
      <c r="F23" s="87"/>
      <c r="G23" s="54" t="s">
        <v>49</v>
      </c>
      <c r="H23" s="86">
        <v>25</v>
      </c>
      <c r="I23" s="87"/>
      <c r="J23" s="57">
        <v>25</v>
      </c>
      <c r="K23" s="86" t="s">
        <v>52</v>
      </c>
      <c r="L23" s="87"/>
      <c r="M23" s="69">
        <v>0</v>
      </c>
      <c r="N23" s="61">
        <f>M23/H23</f>
        <v>0</v>
      </c>
      <c r="O23" s="58">
        <f>M23</f>
        <v>0</v>
      </c>
      <c r="P23" s="61">
        <f>O23/J23</f>
        <v>0</v>
      </c>
      <c r="Q23" s="55">
        <v>45105101.6</v>
      </c>
      <c r="R23" s="70">
        <f>14940000+8165855</f>
        <v>23105855</v>
      </c>
      <c r="S23" s="59">
        <f>R23/Q23</f>
        <v>0.5122669981969401</v>
      </c>
      <c r="T23" s="70">
        <f>+'[1]LisAuxPptalCuentas_FZ_AGZ'!$O$6+'[1]LisAuxPptalCuentas_FZ_AGZ'!$O$7</f>
        <v>2081773</v>
      </c>
      <c r="U23" s="59">
        <f>T23/R23</f>
        <v>0.09009720696334328</v>
      </c>
      <c r="V23" s="79" t="s">
        <v>74</v>
      </c>
      <c r="W23" s="65" t="s">
        <v>71</v>
      </c>
    </row>
    <row r="24" spans="1:23" ht="330" customHeight="1">
      <c r="A24" s="57">
        <v>2</v>
      </c>
      <c r="B24" s="86" t="s">
        <v>47</v>
      </c>
      <c r="C24" s="133"/>
      <c r="D24" s="133"/>
      <c r="E24" s="133"/>
      <c r="F24" s="87"/>
      <c r="G24" s="54" t="s">
        <v>50</v>
      </c>
      <c r="H24" s="86">
        <v>55</v>
      </c>
      <c r="I24" s="87"/>
      <c r="J24" s="57">
        <v>55</v>
      </c>
      <c r="K24" s="86" t="s">
        <v>53</v>
      </c>
      <c r="L24" s="87"/>
      <c r="M24" s="69">
        <v>9</v>
      </c>
      <c r="N24" s="61">
        <f>M24/H24</f>
        <v>0.16363636363636364</v>
      </c>
      <c r="O24" s="58">
        <f>M24</f>
        <v>9</v>
      </c>
      <c r="P24" s="61">
        <f>O24/J24</f>
        <v>0.16363636363636364</v>
      </c>
      <c r="Q24" s="56">
        <v>13053485.92</v>
      </c>
      <c r="R24" s="70">
        <f>3057120+3057120</f>
        <v>6114240</v>
      </c>
      <c r="S24" s="59">
        <f>R24/Q24</f>
        <v>0.46839901904149756</v>
      </c>
      <c r="T24" s="70">
        <v>0</v>
      </c>
      <c r="U24" s="59">
        <f>T24/R24</f>
        <v>0</v>
      </c>
      <c r="V24" s="73" t="s">
        <v>75</v>
      </c>
      <c r="W24" s="65" t="s">
        <v>73</v>
      </c>
    </row>
    <row r="25" spans="1:23" ht="387" customHeight="1">
      <c r="A25" s="57">
        <v>3</v>
      </c>
      <c r="B25" s="86" t="s">
        <v>48</v>
      </c>
      <c r="C25" s="133"/>
      <c r="D25" s="133"/>
      <c r="E25" s="133"/>
      <c r="F25" s="87"/>
      <c r="G25" s="54" t="s">
        <v>51</v>
      </c>
      <c r="H25" s="86">
        <v>20</v>
      </c>
      <c r="I25" s="87"/>
      <c r="J25" s="57">
        <v>20</v>
      </c>
      <c r="K25" s="86" t="s">
        <v>54</v>
      </c>
      <c r="L25" s="87"/>
      <c r="M25" s="69">
        <v>15</v>
      </c>
      <c r="N25" s="61">
        <f>M25/H25</f>
        <v>0.75</v>
      </c>
      <c r="O25" s="58">
        <f>M25</f>
        <v>15</v>
      </c>
      <c r="P25" s="61">
        <f>O25/J25</f>
        <v>0.75</v>
      </c>
      <c r="Q25" s="56">
        <v>275037514.98652136</v>
      </c>
      <c r="R25" s="70">
        <f>2820619+9594764</f>
        <v>12415383</v>
      </c>
      <c r="S25" s="59">
        <f>R25/Q25</f>
        <v>0.045140689264184325</v>
      </c>
      <c r="T25" s="70">
        <v>0</v>
      </c>
      <c r="U25" s="59">
        <f>T25/R25</f>
        <v>0</v>
      </c>
      <c r="V25" s="73" t="s">
        <v>76</v>
      </c>
      <c r="W25" s="65" t="s">
        <v>72</v>
      </c>
    </row>
    <row r="26" spans="1:21" s="20" customFormat="1" ht="24.75" customHeight="1" thickBot="1">
      <c r="A26" s="131" t="s">
        <v>1</v>
      </c>
      <c r="B26" s="131"/>
      <c r="C26" s="131"/>
      <c r="D26" s="131"/>
      <c r="E26" s="131"/>
      <c r="F26" s="131"/>
      <c r="G26" s="131"/>
      <c r="H26" s="131"/>
      <c r="I26" s="131"/>
      <c r="J26" s="131"/>
      <c r="K26" s="131"/>
      <c r="L26" s="131"/>
      <c r="M26" s="131"/>
      <c r="N26" s="74"/>
      <c r="O26" s="75"/>
      <c r="P26" s="75"/>
      <c r="Q26" s="71">
        <f>SUM(Q23:Q25)</f>
        <v>333196102.50652134</v>
      </c>
      <c r="R26" s="71">
        <f>SUM(R23:R25)</f>
        <v>41635478</v>
      </c>
      <c r="S26" s="76">
        <f>R26/Q26</f>
        <v>0.12495787821883393</v>
      </c>
      <c r="T26" s="72">
        <f>SUM(T23:T25)</f>
        <v>2081773</v>
      </c>
      <c r="U26" s="77">
        <f>T26/R26</f>
        <v>0.049999978383819685</v>
      </c>
    </row>
    <row r="27" spans="2:19" s="20" customFormat="1" ht="30.75" customHeight="1" thickBot="1">
      <c r="B27" s="96" t="s">
        <v>30</v>
      </c>
      <c r="C27" s="97"/>
      <c r="D27" s="21">
        <v>1</v>
      </c>
      <c r="F27" s="22" t="s">
        <v>29</v>
      </c>
      <c r="G27" s="47">
        <v>43949</v>
      </c>
      <c r="H27" s="26"/>
      <c r="J27" s="38"/>
      <c r="M27" s="24"/>
      <c r="N27" s="63">
        <f>AVERAGE(N23:N25)</f>
        <v>0.3045454545454545</v>
      </c>
      <c r="O27" s="62"/>
      <c r="P27" s="64">
        <f>AVERAGE(P23:P25)</f>
        <v>0.3045454545454545</v>
      </c>
      <c r="Q27" s="127"/>
      <c r="R27" s="128"/>
      <c r="S27" s="41"/>
    </row>
    <row r="28" spans="18:19" ht="12.75">
      <c r="R28" s="9"/>
      <c r="S28" s="42"/>
    </row>
    <row r="29" spans="18:19" ht="12.75">
      <c r="R29" s="9"/>
      <c r="S29" s="42"/>
    </row>
    <row r="30" spans="2:22" s="11" customFormat="1" ht="21.75" customHeight="1">
      <c r="B30" s="10"/>
      <c r="C30" s="110" t="s">
        <v>32</v>
      </c>
      <c r="D30" s="110"/>
      <c r="E30" s="110"/>
      <c r="F30" s="110"/>
      <c r="G30" s="110"/>
      <c r="H30" s="117" t="s">
        <v>36</v>
      </c>
      <c r="I30" s="118"/>
      <c r="J30" s="118"/>
      <c r="K30" s="118"/>
      <c r="L30" s="119"/>
      <c r="M30" s="98"/>
      <c r="N30" s="98"/>
      <c r="O30" s="98"/>
      <c r="P30" s="98"/>
      <c r="Q30" s="98"/>
      <c r="R30" s="98"/>
      <c r="S30" s="98"/>
      <c r="T30" s="98"/>
      <c r="U30" s="98"/>
      <c r="V30" s="98"/>
    </row>
    <row r="31" spans="1:22" s="11" customFormat="1" ht="29.25" customHeight="1">
      <c r="A31" s="129" t="s">
        <v>11</v>
      </c>
      <c r="B31" s="130"/>
      <c r="C31" s="110" t="s">
        <v>56</v>
      </c>
      <c r="D31" s="110"/>
      <c r="E31" s="110"/>
      <c r="F31" s="110"/>
      <c r="G31" s="110"/>
      <c r="H31" s="117" t="s">
        <v>58</v>
      </c>
      <c r="I31" s="118"/>
      <c r="J31" s="118"/>
      <c r="K31" s="118"/>
      <c r="L31" s="119"/>
      <c r="M31" s="98"/>
      <c r="N31" s="98"/>
      <c r="O31" s="98"/>
      <c r="P31" s="98"/>
      <c r="Q31" s="98"/>
      <c r="R31" s="98"/>
      <c r="S31" s="98"/>
      <c r="T31" s="98"/>
      <c r="U31" s="98"/>
      <c r="V31" s="98"/>
    </row>
    <row r="32" spans="1:23" ht="37.5" customHeight="1">
      <c r="A32" s="129" t="s">
        <v>12</v>
      </c>
      <c r="B32" s="129"/>
      <c r="C32" s="110" t="s">
        <v>57</v>
      </c>
      <c r="D32" s="110"/>
      <c r="E32" s="110"/>
      <c r="F32" s="110"/>
      <c r="G32" s="110"/>
      <c r="H32" s="117" t="s">
        <v>59</v>
      </c>
      <c r="I32" s="118"/>
      <c r="J32" s="118"/>
      <c r="K32" s="118"/>
      <c r="L32" s="119"/>
      <c r="M32" s="98"/>
      <c r="N32" s="98"/>
      <c r="O32" s="98"/>
      <c r="P32" s="98"/>
      <c r="Q32" s="98"/>
      <c r="R32" s="98"/>
      <c r="S32" s="98"/>
      <c r="T32" s="98"/>
      <c r="U32" s="98"/>
      <c r="V32" s="98"/>
      <c r="W32" s="11"/>
    </row>
    <row r="33" spans="1:23" ht="29.25" customHeight="1">
      <c r="A33" s="129" t="s">
        <v>13</v>
      </c>
      <c r="B33" s="129"/>
      <c r="C33" s="126">
        <v>44391</v>
      </c>
      <c r="D33" s="126"/>
      <c r="E33" s="126"/>
      <c r="F33" s="126"/>
      <c r="G33" s="126"/>
      <c r="H33" s="132">
        <f>+C33</f>
        <v>44391</v>
      </c>
      <c r="I33" s="118"/>
      <c r="J33" s="118"/>
      <c r="K33" s="118"/>
      <c r="L33" s="119"/>
      <c r="M33" s="98"/>
      <c r="N33" s="98"/>
      <c r="O33" s="98"/>
      <c r="P33" s="98"/>
      <c r="Q33" s="98"/>
      <c r="R33" s="98"/>
      <c r="S33" s="98"/>
      <c r="T33" s="98"/>
      <c r="U33" s="98"/>
      <c r="V33" s="98"/>
      <c r="W33" s="11"/>
    </row>
    <row r="34" spans="8:23" ht="12.75">
      <c r="H34" s="11"/>
      <c r="I34" s="11"/>
      <c r="J34" s="44"/>
      <c r="K34" s="11"/>
      <c r="L34" s="11"/>
      <c r="M34" s="45"/>
      <c r="N34" s="45"/>
      <c r="O34" s="45"/>
      <c r="P34" s="45"/>
      <c r="Q34" s="45"/>
      <c r="R34" s="11"/>
      <c r="S34" s="46"/>
      <c r="T34" s="11"/>
      <c r="U34" s="11"/>
      <c r="V34" s="11"/>
      <c r="W34" s="11"/>
    </row>
    <row r="46" ht="12.75">
      <c r="K46" s="23"/>
    </row>
  </sheetData>
  <sheetProtection/>
  <mergeCells count="66">
    <mergeCell ref="D11:G11"/>
    <mergeCell ref="K23:L23"/>
    <mergeCell ref="W20:W22"/>
    <mergeCell ref="U20:U22"/>
    <mergeCell ref="K11:L13"/>
    <mergeCell ref="Q11:R13"/>
    <mergeCell ref="R20:R22"/>
    <mergeCell ref="S20:S22"/>
    <mergeCell ref="D12:G13"/>
    <mergeCell ref="M21:M22"/>
    <mergeCell ref="K20:L22"/>
    <mergeCell ref="K25:L25"/>
    <mergeCell ref="K24:L24"/>
    <mergeCell ref="B23:F23"/>
    <mergeCell ref="B24:F24"/>
    <mergeCell ref="B25:F25"/>
    <mergeCell ref="C33:G33"/>
    <mergeCell ref="Q27:R27"/>
    <mergeCell ref="M32:V32"/>
    <mergeCell ref="A31:B31"/>
    <mergeCell ref="A26:M26"/>
    <mergeCell ref="M31:V31"/>
    <mergeCell ref="H33:L33"/>
    <mergeCell ref="C30:G30"/>
    <mergeCell ref="A33:B33"/>
    <mergeCell ref="A32:B32"/>
    <mergeCell ref="A1:C5"/>
    <mergeCell ref="T1:W1"/>
    <mergeCell ref="C31:G31"/>
    <mergeCell ref="H30:L30"/>
    <mergeCell ref="H31:L31"/>
    <mergeCell ref="M30:V30"/>
    <mergeCell ref="N21:N22"/>
    <mergeCell ref="T2:W2"/>
    <mergeCell ref="T3:V4"/>
    <mergeCell ref="T5:V5"/>
    <mergeCell ref="W3:W4"/>
    <mergeCell ref="D1:S2"/>
    <mergeCell ref="D3:S4"/>
    <mergeCell ref="D5:S5"/>
    <mergeCell ref="M11:P11"/>
    <mergeCell ref="H32:L32"/>
    <mergeCell ref="J20:J22"/>
    <mergeCell ref="H24:I24"/>
    <mergeCell ref="H25:I25"/>
    <mergeCell ref="O21:O22"/>
    <mergeCell ref="B27:C27"/>
    <mergeCell ref="M33:V33"/>
    <mergeCell ref="A17:C19"/>
    <mergeCell ref="A20:A22"/>
    <mergeCell ref="B20:F22"/>
    <mergeCell ref="G20:G22"/>
    <mergeCell ref="H20:I22"/>
    <mergeCell ref="C32:G32"/>
    <mergeCell ref="V20:V22"/>
    <mergeCell ref="Q20:Q22"/>
    <mergeCell ref="A11:C11"/>
    <mergeCell ref="A14:C16"/>
    <mergeCell ref="D14:G16"/>
    <mergeCell ref="D17:G19"/>
    <mergeCell ref="T20:T22"/>
    <mergeCell ref="H23:I23"/>
    <mergeCell ref="A12:C13"/>
    <mergeCell ref="P21:P22"/>
    <mergeCell ref="M20:N20"/>
    <mergeCell ref="O20:P20"/>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USUARIO</cp:lastModifiedBy>
  <cp:lastPrinted>2017-09-19T13:50:20Z</cp:lastPrinted>
  <dcterms:created xsi:type="dcterms:W3CDTF">2009-04-01T16:45:05Z</dcterms:created>
  <dcterms:modified xsi:type="dcterms:W3CDTF">2021-07-15T16:57:46Z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a589da90-d188-4ee8-8002-21b46fc9a0c8</vt:lpwstr>
  </property>
</Properties>
</file>