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POA-1" sheetId="1" r:id="rId1"/>
  </sheets>
  <definedNames/>
  <calcPr fullCalcOnLoad="1"/>
</workbook>
</file>

<file path=xl/sharedStrings.xml><?xml version="1.0" encoding="utf-8"?>
<sst xmlns="http://schemas.openxmlformats.org/spreadsheetml/2006/main" count="92" uniqueCount="81">
  <si>
    <t>PROYECTO:</t>
  </si>
  <si>
    <t>TOTAL</t>
  </si>
  <si>
    <t>PRESUPUESTO</t>
  </si>
  <si>
    <t>VALOR ($)</t>
  </si>
  <si>
    <t>Presupuesto asignado inicialmente</t>
  </si>
  <si>
    <t xml:space="preserve">LINEA ESTRATEGICA DEL PGAR: </t>
  </si>
  <si>
    <t>Adición o ajuste (1):</t>
  </si>
  <si>
    <t>(+ o -)</t>
  </si>
  <si>
    <t>Adición o ajuste (2):</t>
  </si>
  <si>
    <t>Adición o ajuste (4):</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</si>
  <si>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</si>
  <si>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</si>
  <si>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</si>
  <si>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</si>
  <si>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</si>
  <si>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</si>
  <si>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</si>
  <si>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</si>
  <si>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</si>
  <si>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</si>
  <si>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</si>
  <si>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</si>
  <si>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</si>
  <si>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</si>
  <si>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</si>
  <si>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</si>
  <si>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</si>
  <si>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</si>
  <si>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</si>
  <si>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</si>
  <si>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Fecha de la versión</t>
  </si>
  <si>
    <t>Versión POA a evaluar</t>
  </si>
  <si>
    <t>OBSERVACIONES (SEGÚN APLIQUE)</t>
  </si>
  <si>
    <t>ELABORÓ</t>
  </si>
  <si>
    <t>INDICADORES POA DE RENDIMIENTO O GESTION</t>
  </si>
  <si>
    <t>ACTIVIDADES  POA</t>
  </si>
  <si>
    <t>EVALUACIÓN MISIONAL</t>
  </si>
  <si>
    <t>APROBO</t>
  </si>
  <si>
    <t>VALOR PAGADO ($)
ACTIVIDAD</t>
  </si>
  <si>
    <t>% DE EJECUCIÓN
SOBRE PAGOS</t>
  </si>
  <si>
    <r>
      <rPr>
        <b/>
        <sz val="10"/>
        <rFont val="Arial"/>
        <family val="2"/>
      </rPr>
      <t>FUENTE DE VERIFICACION DE EVIDENCIAS REPORTADAS</t>
    </r>
    <r>
      <rPr>
        <sz val="10"/>
        <rFont val="Arial"/>
        <family val="0"/>
      </rPr>
      <t xml:space="preserve"> 
(Señalar ruta magnetica o fisica de acceso a la evidencia)</t>
    </r>
  </si>
  <si>
    <t>REGISTRO PARA  SEGUIMIENTO PLANES OPERATIVOS - POAS</t>
  </si>
  <si>
    <t xml:space="preserve">ACTIVIDADES ACCIONES OPERATIVAS  PROYECTO PA </t>
  </si>
  <si>
    <t>Versión 1</t>
  </si>
  <si>
    <t xml:space="preserve">COMUNICACIÓN, EDUCACIÓN Y PARTICIPACIÓN </t>
  </si>
  <si>
    <t>LADY GUERRERO</t>
  </si>
  <si>
    <t>Jefe de Oficina de Cultura ambiental</t>
  </si>
  <si>
    <t>LUIS HAIR DUEÑAS GOMEZ</t>
  </si>
  <si>
    <t>Responsable Proceso Evaluación Misional</t>
  </si>
  <si>
    <t>Brindar asistencia técnica y cualificación a grupos de interés en gobernanza ambiental</t>
  </si>
  <si>
    <t>Generar espacios de intercambio de experiencias del conocimiento ancestral
del territorio</t>
  </si>
  <si>
    <t>Implementar estrategias para la gobernanza ambiental</t>
  </si>
  <si>
    <t>Elaborar instrumentos que faciliten la participación en la gestión ambiental</t>
  </si>
  <si>
    <t>Realizar y organizar procesos de cualificación a grupos de interés en temas de gobernanza ambiental.</t>
  </si>
  <si>
    <t>Relizar acciones para la gobernanza ambiental.</t>
  </si>
  <si>
    <t>(No. de grupos
organizados y capacitados/No. De grupos programados)*100</t>
  </si>
  <si>
    <t>(No. de eventos de
intercambio  de experiencias realizados/No. De eventos programados)*100</t>
  </si>
  <si>
    <t>(No.  de estrategias para la gobernanza ambiental.   Implementadas/ No. De estrategias programadas)*100</t>
  </si>
  <si>
    <t xml:space="preserve">(No. de instrumentos metodológicos elaborados/No. De instrumentos programados)*100 </t>
  </si>
  <si>
    <t>Participación y gobernanza ambiental</t>
  </si>
  <si>
    <t>MARZO</t>
  </si>
  <si>
    <t>JUNIO</t>
  </si>
  <si>
    <t>SEPTIEMBRE</t>
  </si>
  <si>
    <t>DICIEMBRE</t>
  </si>
  <si>
    <t>AÑO:2021</t>
  </si>
  <si>
    <t>AVANCE METAS PA 2021</t>
  </si>
  <si>
    <t>AVANCE METAS POA 2021</t>
  </si>
  <si>
    <t>METAS AÑO 2021 P.A.</t>
  </si>
  <si>
    <t>METAS AÑO 2021 POA</t>
  </si>
  <si>
    <t>Implementar espacios que promuevan la gestión del conocimiento y saber ancestral</t>
  </si>
  <si>
    <t>Elaborar e implementar  herramientaas metodológicas para facilitar la participación en la gestión ambiental</t>
  </si>
  <si>
    <t xml:space="preserve">TRIMESTRE EVALUADO </t>
  </si>
  <si>
    <t>Ciudadanía Ecológica</t>
  </si>
  <si>
    <t>Listados de asistencia https://docs.google.com/spreadsheets/d/1Pzfk91NO5Meq8PFbhq9ZyEe_f45vu-sdd3dUhs_M6CM/edit#gid=1567187787  y reporte de actividades https://docs.google.com/spreadsheets/d/1Pzfk91NO5Meq8PFbhq9ZyEe_f45vu-sdd3dUhs_M6CM/edit#gid=1567187787. Contrato CDC2021461</t>
  </si>
  <si>
    <t>Documentos relacionados con el primer desembolso del CNC 2021005, informes del convenio</t>
  </si>
  <si>
    <t>Acta de inicio del proceso CNV 2021014 suscrita. Guía de Participación preliminar diseñada y en formato digital que se visualiza en https://drive.google.com/drive/folders/1xWBJgj8lVYF7gL9Wr_-DTZqr8bxHJSyh</t>
  </si>
  <si>
    <t>Cronograma dinamizadores ambientales: https://docs.google.com/spreadsheets/d/13h05Chq4eb510hg9K0Gz_3lvIitEC4sR/edit#gid=2119491690, evidencias procesos de cualificación dinamizadores: https://drive.google.com/drive/folders/1Eybh6SFyDWob0u2yo0AIQumx76lneHTc Listados de asistencia https://docs.google.com/spreadsheets/d/1Pzfk91NO5Meq8PFbhq9ZyEe_f45vu-sdd3dUhs_M6CM/edit#gid=1567187787  y reporte de actividades https://docs.google.com/spreadsheets/d/1Pzfk91NO5Meq8PFbhq9ZyEe_f45vu-sdd3dUhs_M6CM/edit#gid=1567187787 Informes contratos CPS-2021037, CPS2021027, CPS2021026 y 2021197. Adjudicación proceso S.A.S.I No 003 en plataforma SECOP II</t>
  </si>
  <si>
    <t>Se continúa el proceso de cualificación de acuerdo con el cronograma establecido, a 7 de los 12 grupos dinamizadores conformados por aproximadamente 265 actores. Con 5 grupos se ha finalizado el proceso de cualificción en las temáticas seleccionadas. Se  avanza en el proceso de formación de investigadores comunitarios en observación y conocimiento de las aves y el aviturismo en los municipios de Tipacoque, Soatá, El Espino y Susacón con la realización de aproximadamente 18 talleres.  Se realiza evaluación de las propuestas presentadas en el proceso S.A.S.I No 003 para contratar el suministro de herramientas e insumos agrícolas para desarrollar programas ambientales educativos y pedagógicos con el fin de fortalecer la educación ambiental y participación de actividades educativas en marco del programa del plan de acción "comunicación educación y participación" en los proyectos de "educación ambiental" y “participación y gobernanza ambiental, del cual este último aporta $20,632,200. Se avanza en la ejecución de contratos con profesionales en Biología CPS-026 por valor de $39.674.290, Ingeniero Sanitario CPS-027 por valor de $29.758.485, Licenciada en Educación Ambiental CPS-037 por valor de $43.363.990 y Psicóloga por valor de $31,362,083, de acuerdo con los correspondientes objetos contractuales.</t>
  </si>
  <si>
    <t>Se avanza en la ejecución del CNC 2021005 con implementación de huerta comunitaria, siembra de plántulas, instalación de tanque samorano, presentación de documento preliminar sobre documento de educación ambiental (agroecología y saberes ancestrales). Se presentan dos informes de avance y a la fecha se realiza primer desembolso equivalente al 40% del valor del convenio.</t>
  </si>
  <si>
    <t>Se avanza en la implementación de la estrategia Territorios Libres de Plástico en 11 municipios de la jurisdicción, a través de la implementación de aproximadamente 34 talleres de socialización de los temas propuestos, 13 jornadas de reciclatón, se han recolectado 3561,6 kg de plásticos de único y múltiple uso a la fecha de corte de este informe . Se adjudica y posteriormente se firma, el 6 de septiembre, el CDC 2021- 461: contrato de suministro de parques infantiles elaborados en madera plástica y puntos ecológicos de recolección para envases plásticos.</t>
  </si>
  <si>
    <t>Se suscribe convenio con ESAL - Fondo Mixto de Cultura de Boyacá, CNV 2021014. Se firma Acta de Inicio.La Empresa Activa Multimedia suscribe contrato con Fondo Mixto de Cultura de Boyacá para la producción de tres videos de participación. Se realiza revisión  al documento diseñado de la Guía de Participación, acordando con el equipo de etrabajo incluir algunos temas adicionales.</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</si>
</sst>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_(&quot;$&quot;\ * #,##0_);_(&quot;$&quot;\ * \(#,##0\);_(&quot;$&quot;\ * &quot;-&quot;??_);_(@_)"/>
    <numFmt numFmtId="190" formatCode="&quot;$&quot;\ #,##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0.0"/>
    <numFmt numFmtId="196" formatCode="_(&quot;$&quot;\ * #,##0.000_);_(&quot;$&quot;\ * \(#,##0.000\);_(&quot;$&quot;\ * &quot;-&quot;??_);_(@_)"/>
    <numFmt numFmtId="197" formatCode="_(&quot;$&quot;\ * #,##0.0_);_(&quot;$&quot;\ * \(#,##0.0\);_(&quot;$&quot;\ * &quot;-&quot;??_);_(@_)"/>
  </numFmts>
  <fonts count="3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11"/>
      <name val="Arial"/>
      <family val="2"/>
    </font>
    <font>
      <b/>
      <sz val="11"/>
      <name val="Arial"/>
      <family val="2"/>
    </font>
    <font>
      <b/>
      <sz val="11"/>
      <name val="Arial Narrow"/>
      <family val="2"/>
    </font>
    <font>
      <u val="single"/>
      <sz val="10"/>
      <color indexed="12"/>
      <name val="Arial"/>
      <family val="2"/>
    </font>
    <font>
      <u val="single"/>
      <sz val="10"/>
      <color indexed="20"/>
      <name val="Arial"/>
      <family val="2"/>
    </font>
    <font>
      <b/>
      <sz val="12"/>
      <color indexed="8"/>
      <name val="Calibri"/>
      <family val="2"/>
    </font>
    <font>
      <sz val="10"/>
      <color indexed="8"/>
      <name val="Arial"/>
      <family val="2"/>
    </font>
    <font>
      <b/>
      <sz val="10"/>
      <color indexed="8"/>
      <name val="Arial"/>
      <family val="2"/>
    </font>
    <font>
      <u val="single"/>
      <sz val="10"/>
      <color theme="10"/>
      <name val="Arial"/>
      <family val="2"/>
    </font>
    <font>
      <u val="single"/>
      <sz val="10"/>
      <color theme="11"/>
      <name val="Arial"/>
      <family val="2"/>
    </font>
    <font>
      <b/>
      <sz val="12"/>
      <color theme="1"/>
      <name val="Calibri"/>
      <family val="2"/>
    </font>
    <font>
      <sz val="10"/>
      <color rgb="FF000000"/>
      <name val="Arial"/>
      <family val="2"/>
    </font>
    <font>
      <b/>
      <sz val="10"/>
      <color theme="1"/>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style="thin"/>
      <top style="thin"/>
      <bottom style="thin"/>
    </border>
    <border>
      <left style="thin"/>
      <right style="medium"/>
      <top style="thin"/>
      <bottom style="thin"/>
    </border>
    <border>
      <left style="thin"/>
      <right style="thin"/>
      <top style="thin"/>
      <bottom style="medium"/>
    </border>
    <border>
      <left style="thin"/>
      <right style="thin"/>
      <top/>
      <bottom style="thin"/>
    </border>
    <border>
      <left/>
      <right/>
      <top style="thin"/>
      <bottom style="thin"/>
    </border>
    <border>
      <left style="thin"/>
      <right style="thin"/>
      <top style="medium"/>
      <bottom style="medium"/>
    </border>
    <border>
      <left style="thin"/>
      <right style="medium"/>
      <top style="medium"/>
      <bottom style="medium"/>
    </border>
    <border>
      <left style="thin"/>
      <right/>
      <top style="thin"/>
      <bottom style="thin"/>
    </border>
    <border>
      <left style="thin"/>
      <right style="medium"/>
      <top style="thin"/>
      <bottom style="medium"/>
    </border>
    <border>
      <left style="thin"/>
      <right style="thin"/>
      <top style="thin"/>
      <bottom/>
    </border>
    <border>
      <left/>
      <right style="thin"/>
      <top/>
      <bottom/>
    </border>
    <border>
      <left/>
      <right style="thin"/>
      <top/>
      <bottom style="thin"/>
    </border>
    <border>
      <left style="medium"/>
      <right style="thin"/>
      <top style="thin"/>
      <bottom style="thin"/>
    </border>
    <border>
      <left style="medium"/>
      <right style="thin"/>
      <top style="thin"/>
      <bottom style="medium"/>
    </border>
    <border>
      <left style="thin"/>
      <right/>
      <top/>
      <bottom/>
    </border>
    <border>
      <left style="thin"/>
      <right/>
      <top/>
      <bottom style="thin"/>
    </border>
    <border>
      <left style="medium"/>
      <right style="thin"/>
      <top style="medium"/>
      <bottom style="medium"/>
    </border>
    <border>
      <left style="medium"/>
      <right style="thin"/>
      <top>
        <color indexed="63"/>
      </top>
      <bottom style="thin"/>
    </border>
    <border>
      <left style="thin"/>
      <right/>
      <top style="thin"/>
      <bottom/>
    </border>
    <border>
      <left/>
      <right style="thin"/>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9"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86"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 fillId="22" borderId="0" applyNumberFormat="0" applyBorder="0" applyAlignment="0" applyProtection="0"/>
    <xf numFmtId="0" fontId="1" fillId="0" borderId="0" applyNumberFormat="0" applyFill="0" applyBorder="0" applyProtection="0">
      <alignment/>
    </xf>
    <xf numFmtId="0" fontId="0" fillId="23"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45">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51" applyNumberFormat="1" applyFont="1" applyBorder="1" applyAlignment="1" applyProtection="1">
      <alignment vertical="center"/>
      <protection locked="0"/>
    </xf>
    <xf numFmtId="49" fontId="20" fillId="0" borderId="0" xfId="51"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51"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0" xfId="0" applyAlignment="1" applyProtection="1">
      <alignment vertical="center"/>
      <protection/>
    </xf>
    <xf numFmtId="0" fontId="0" fillId="0" borderId="11"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0" xfId="51"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14" fontId="25" fillId="0" borderId="1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2" xfId="0" applyNumberFormat="1" applyFont="1" applyFill="1" applyBorder="1" applyAlignment="1" applyProtection="1">
      <alignment horizontal="left" vertical="center"/>
      <protection/>
    </xf>
    <xf numFmtId="0" fontId="19" fillId="0" borderId="13" xfId="0" applyFont="1" applyFill="1" applyBorder="1" applyAlignment="1" applyProtection="1">
      <alignment horizontal="left" vertical="center"/>
      <protection/>
    </xf>
    <xf numFmtId="0" fontId="19" fillId="0" borderId="14" xfId="0" applyFont="1" applyFill="1" applyBorder="1" applyAlignment="1" applyProtection="1">
      <alignment horizontal="justify" vertical="center"/>
      <protection/>
    </xf>
    <xf numFmtId="189" fontId="35" fillId="0" borderId="10" xfId="53" applyNumberFormat="1" applyFont="1" applyBorder="1" applyAlignment="1">
      <alignment horizontal="center" vertical="center"/>
    </xf>
    <xf numFmtId="1" fontId="25" fillId="0" borderId="10" xfId="0" applyNumberFormat="1" applyFont="1" applyBorder="1" applyAlignment="1">
      <alignment horizontal="center" vertical="center" wrapText="1"/>
    </xf>
    <xf numFmtId="1" fontId="25" fillId="0" borderId="10" xfId="56" applyNumberFormat="1" applyFont="1" applyBorder="1" applyAlignment="1">
      <alignment horizontal="center" vertical="center" wrapText="1"/>
    </xf>
    <xf numFmtId="9" fontId="0" fillId="0" borderId="10" xfId="58" applyFont="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1" fontId="25" fillId="0" borderId="10" xfId="59" applyNumberFormat="1" applyFont="1" applyFill="1" applyBorder="1" applyAlignment="1">
      <alignment horizontal="center" vertical="center" wrapText="1"/>
    </xf>
    <xf numFmtId="2" fontId="0" fillId="0" borderId="15" xfId="0" applyNumberFormat="1" applyFont="1" applyFill="1" applyBorder="1" applyAlignment="1" applyProtection="1">
      <alignment horizontal="center" vertical="center" wrapText="1"/>
      <protection locked="0"/>
    </xf>
    <xf numFmtId="9" fontId="0" fillId="0" borderId="14" xfId="51" applyNumberFormat="1" applyFont="1" applyFill="1" applyBorder="1" applyAlignment="1" applyProtection="1">
      <alignment horizontal="center" vertical="center"/>
      <protection/>
    </xf>
    <xf numFmtId="9" fontId="0" fillId="0" borderId="10" xfId="51" applyNumberFormat="1" applyFont="1" applyBorder="1" applyAlignment="1" applyProtection="1">
      <alignment horizontal="center" vertical="center" wrapText="1"/>
      <protection/>
    </xf>
    <xf numFmtId="0" fontId="0" fillId="24" borderId="10" xfId="0" applyFont="1" applyFill="1" applyBorder="1" applyAlignment="1">
      <alignment horizontal="justify" vertical="center" wrapText="1"/>
    </xf>
    <xf numFmtId="0" fontId="0" fillId="24" borderId="10" xfId="56" applyFont="1" applyFill="1" applyBorder="1" applyAlignment="1" applyProtection="1">
      <alignment horizontal="justify" vertical="center" wrapText="1"/>
      <protection/>
    </xf>
    <xf numFmtId="9" fontId="0" fillId="0" borderId="10" xfId="58" applyFont="1" applyBorder="1" applyAlignment="1" applyProtection="1">
      <alignment horizontal="center" vertical="center"/>
      <protection locked="0"/>
    </xf>
    <xf numFmtId="3" fontId="27" fillId="0" borderId="0" xfId="0" applyNumberFormat="1" applyFont="1" applyAlignment="1">
      <alignment/>
    </xf>
    <xf numFmtId="1" fontId="0" fillId="0" borderId="0" xfId="0" applyNumberFormat="1" applyAlignment="1" applyProtection="1">
      <alignment vertical="center"/>
      <protection locked="0"/>
    </xf>
    <xf numFmtId="0" fontId="19" fillId="25" borderId="16" xfId="0" applyFont="1" applyFill="1" applyBorder="1" applyAlignment="1" applyProtection="1">
      <alignment horizontal="center" vertical="center"/>
      <protection/>
    </xf>
    <xf numFmtId="0" fontId="19" fillId="25" borderId="17" xfId="0" applyFont="1" applyFill="1" applyBorder="1" applyAlignment="1" applyProtection="1">
      <alignment horizontal="center" vertical="center"/>
      <protection/>
    </xf>
    <xf numFmtId="0" fontId="19" fillId="25" borderId="10" xfId="0" applyFont="1" applyFill="1" applyBorder="1" applyAlignment="1" applyProtection="1">
      <alignment horizontal="center" vertical="center" wrapText="1"/>
      <protection/>
    </xf>
    <xf numFmtId="187" fontId="0" fillId="25" borderId="10" xfId="52" applyNumberFormat="1" applyFont="1" applyFill="1" applyBorder="1" applyAlignment="1">
      <alignment horizontal="center" vertical="center" wrapText="1"/>
    </xf>
    <xf numFmtId="0" fontId="19" fillId="25" borderId="10" xfId="0" applyFont="1" applyFill="1" applyBorder="1" applyAlignment="1" applyProtection="1">
      <alignment horizontal="center" vertical="center"/>
      <protection/>
    </xf>
    <xf numFmtId="9" fontId="19" fillId="25" borderId="10" xfId="58" applyFont="1" applyFill="1" applyBorder="1" applyAlignment="1" applyProtection="1">
      <alignment horizontal="center" vertical="center"/>
      <protection locked="0"/>
    </xf>
    <xf numFmtId="2" fontId="0" fillId="25" borderId="18" xfId="51" applyNumberFormat="1" applyFont="1" applyFill="1" applyBorder="1" applyAlignment="1" applyProtection="1">
      <alignment horizontal="center" vertical="center" wrapText="1"/>
      <protection locked="0"/>
    </xf>
    <xf numFmtId="9" fontId="19" fillId="25" borderId="10" xfId="52" applyNumberFormat="1" applyFont="1" applyFill="1" applyBorder="1" applyAlignment="1" applyProtection="1">
      <alignment horizontal="center" vertical="center" wrapText="1"/>
      <protection/>
    </xf>
    <xf numFmtId="187" fontId="19" fillId="25" borderId="10" xfId="0" applyNumberFormat="1" applyFont="1" applyFill="1" applyBorder="1" applyAlignment="1" applyProtection="1">
      <alignment horizontal="center" vertical="center"/>
      <protection/>
    </xf>
    <xf numFmtId="187" fontId="19" fillId="25" borderId="10" xfId="52" applyNumberFormat="1" applyFont="1" applyFill="1" applyBorder="1" applyAlignment="1" applyProtection="1">
      <alignment horizontal="center" vertical="center" wrapText="1"/>
      <protection/>
    </xf>
    <xf numFmtId="3" fontId="0" fillId="0" borderId="11"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49" fontId="0" fillId="24" borderId="10" xfId="51" applyNumberFormat="1" applyFont="1" applyFill="1" applyBorder="1" applyAlignment="1" applyProtection="1">
      <alignment horizontal="justify" vertical="center" wrapText="1"/>
      <protection locked="0"/>
    </xf>
    <xf numFmtId="0" fontId="0" fillId="24" borderId="10" xfId="0" applyFont="1" applyFill="1" applyBorder="1" applyAlignment="1" applyProtection="1">
      <alignment vertical="center" wrapText="1"/>
      <protection locked="0"/>
    </xf>
    <xf numFmtId="0" fontId="0" fillId="24" borderId="10" xfId="51" applyNumberFormat="1" applyFont="1" applyFill="1" applyBorder="1" applyAlignment="1" applyProtection="1">
      <alignment horizontal="justify" vertical="center" wrapText="1"/>
      <protection locked="0"/>
    </xf>
    <xf numFmtId="189" fontId="19" fillId="0" borderId="19" xfId="53" applyNumberFormat="1" applyFont="1" applyFill="1" applyBorder="1" applyAlignment="1" applyProtection="1">
      <alignment horizontal="left" vertical="center"/>
      <protection/>
    </xf>
    <xf numFmtId="0" fontId="0" fillId="0" borderId="10" xfId="46" applyFont="1" applyBorder="1" applyAlignment="1">
      <alignment vertical="center" wrapText="1"/>
    </xf>
    <xf numFmtId="0" fontId="36" fillId="0" borderId="10" xfId="0" applyFont="1" applyBorder="1" applyAlignment="1">
      <alignment vertical="center" wrapText="1"/>
    </xf>
    <xf numFmtId="9" fontId="0" fillId="26" borderId="10" xfId="58" applyFont="1" applyFill="1" applyBorder="1" applyAlignment="1" applyProtection="1">
      <alignment horizontal="center" vertical="center" wrapText="1"/>
      <protection locked="0"/>
    </xf>
    <xf numFmtId="176" fontId="35" fillId="0" borderId="10" xfId="53" applyNumberFormat="1" applyFont="1" applyBorder="1" applyAlignment="1">
      <alignment horizontal="center" vertical="center"/>
    </xf>
    <xf numFmtId="2" fontId="0" fillId="27" borderId="10" xfId="0" applyNumberFormat="1" applyFont="1" applyFill="1" applyBorder="1" applyAlignment="1" applyProtection="1">
      <alignment horizontal="center" vertical="center" wrapText="1"/>
      <protection locked="0"/>
    </xf>
    <xf numFmtId="9" fontId="0" fillId="28" borderId="14" xfId="51" applyNumberFormat="1" applyFont="1" applyFill="1" applyBorder="1" applyAlignment="1" applyProtection="1">
      <alignment horizontal="center" vertical="center"/>
      <protection/>
    </xf>
    <xf numFmtId="49" fontId="0" fillId="0" borderId="10" xfId="51" applyNumberFormat="1" applyFont="1" applyFill="1" applyBorder="1" applyAlignment="1" applyProtection="1">
      <alignment horizontal="center" vertical="center"/>
      <protection locked="0"/>
    </xf>
    <xf numFmtId="0" fontId="0" fillId="0" borderId="1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5" fillId="0" borderId="18"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locked="0"/>
    </xf>
    <xf numFmtId="49" fontId="19" fillId="25" borderId="10" xfId="51" applyNumberFormat="1" applyFont="1" applyFill="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19" fillId="0" borderId="22" xfId="0" applyFont="1" applyBorder="1" applyAlignment="1" applyProtection="1">
      <alignment horizontal="center" vertical="center" wrapText="1"/>
      <protection/>
    </xf>
    <xf numFmtId="0" fontId="19" fillId="25" borderId="10" xfId="0" applyFont="1" applyFill="1" applyBorder="1" applyAlignment="1" applyProtection="1">
      <alignment horizontal="center" vertical="center" wrapText="1"/>
      <protection locked="0"/>
    </xf>
    <xf numFmtId="49" fontId="19" fillId="0" borderId="10" xfId="51" applyNumberFormat="1" applyFont="1" applyBorder="1" applyAlignment="1" applyProtection="1">
      <alignment horizontal="center" vertical="center" wrapText="1"/>
      <protection/>
    </xf>
    <xf numFmtId="49" fontId="23" fillId="25" borderId="18" xfId="51" applyNumberFormat="1" applyFont="1" applyFill="1" applyBorder="1" applyAlignment="1" applyProtection="1">
      <alignment horizontal="center" vertical="center" wrapText="1"/>
      <protection locked="0"/>
    </xf>
    <xf numFmtId="14" fontId="21" fillId="0" borderId="15" xfId="0" applyNumberFormat="1"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19" fillId="25" borderId="23" xfId="0" applyFont="1" applyFill="1" applyBorder="1" applyAlignment="1" applyProtection="1">
      <alignment horizontal="left" vertical="center" wrapText="1"/>
      <protection/>
    </xf>
    <xf numFmtId="0" fontId="19" fillId="25" borderId="10" xfId="0" applyFont="1" applyFill="1" applyBorder="1" applyAlignment="1" applyProtection="1">
      <alignment horizontal="left" vertical="center" wrapText="1"/>
      <protection/>
    </xf>
    <xf numFmtId="0" fontId="19" fillId="25" borderId="24" xfId="0" applyFont="1" applyFill="1" applyBorder="1" applyAlignment="1" applyProtection="1">
      <alignment horizontal="left" vertical="center" wrapText="1"/>
      <protection/>
    </xf>
    <xf numFmtId="0" fontId="19" fillId="25" borderId="13" xfId="0" applyFont="1" applyFill="1" applyBorder="1" applyAlignment="1" applyProtection="1">
      <alignment horizontal="left" vertical="center" wrapText="1"/>
      <protection/>
    </xf>
    <xf numFmtId="0" fontId="25" fillId="0" borderId="18" xfId="0" applyFont="1" applyBorder="1" applyAlignment="1" applyProtection="1">
      <alignment horizontal="left" vertical="center"/>
      <protection locked="0"/>
    </xf>
    <xf numFmtId="0" fontId="25" fillId="0" borderId="11" xfId="0" applyFont="1" applyBorder="1" applyAlignment="1" applyProtection="1">
      <alignment horizontal="left" vertical="center"/>
      <protection locked="0"/>
    </xf>
    <xf numFmtId="0" fontId="19" fillId="0" borderId="14"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19" fillId="0" borderId="14"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37" fillId="0" borderId="14" xfId="0" applyFont="1" applyBorder="1" applyAlignment="1" applyProtection="1">
      <alignment horizontal="center" vertical="center" wrapText="1"/>
      <protection/>
    </xf>
    <xf numFmtId="0" fontId="37" fillId="0" borderId="10" xfId="0" applyFont="1" applyBorder="1" applyAlignment="1" applyProtection="1">
      <alignment horizontal="center" vertical="center" wrapText="1"/>
      <protection/>
    </xf>
    <xf numFmtId="0" fontId="19" fillId="0" borderId="25" xfId="0" applyFont="1" applyBorder="1" applyAlignment="1" applyProtection="1">
      <alignment horizontal="center" vertical="center"/>
      <protection/>
    </xf>
    <xf numFmtId="0" fontId="19" fillId="0" borderId="21"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0" fontId="19" fillId="0" borderId="22" xfId="0" applyFont="1" applyBorder="1" applyAlignment="1" applyProtection="1">
      <alignment horizontal="center" vertical="center"/>
      <protection/>
    </xf>
    <xf numFmtId="49" fontId="37" fillId="0" borderId="10" xfId="51" applyNumberFormat="1" applyFont="1" applyBorder="1" applyAlignment="1" applyProtection="1">
      <alignment horizontal="center" vertical="center" wrapText="1"/>
      <protection/>
    </xf>
    <xf numFmtId="1" fontId="25" fillId="0" borderId="18" xfId="0" applyNumberFormat="1" applyFont="1" applyBorder="1" applyAlignment="1">
      <alignment horizontal="center" vertical="center" wrapText="1"/>
    </xf>
    <xf numFmtId="1" fontId="25" fillId="0" borderId="11" xfId="0" applyNumberFormat="1" applyFont="1" applyBorder="1" applyAlignment="1">
      <alignment horizontal="center" vertical="center" wrapText="1"/>
    </xf>
    <xf numFmtId="0" fontId="19" fillId="25" borderId="27" xfId="0" applyFont="1" applyFill="1" applyBorder="1" applyAlignment="1" applyProtection="1">
      <alignment horizontal="left" vertical="center" wrapText="1"/>
      <protection/>
    </xf>
    <xf numFmtId="0" fontId="19" fillId="25" borderId="16" xfId="0" applyFont="1" applyFill="1" applyBorder="1" applyAlignment="1" applyProtection="1">
      <alignment horizontal="left" vertical="center" wrapText="1"/>
      <protection/>
    </xf>
    <xf numFmtId="0" fontId="0" fillId="0" borderId="18" xfId="0" applyBorder="1" applyAlignment="1" applyProtection="1">
      <alignment horizontal="left" vertical="center"/>
      <protection/>
    </xf>
    <xf numFmtId="0" fontId="0" fillId="0" borderId="11" xfId="0" applyBorder="1" applyAlignment="1" applyProtection="1">
      <alignment horizontal="left" vertical="center"/>
      <protection/>
    </xf>
    <xf numFmtId="14" fontId="0" fillId="0" borderId="10" xfId="0" applyNumberFormat="1" applyBorder="1" applyAlignment="1" applyProtection="1">
      <alignment horizontal="center" vertical="center"/>
      <protection/>
    </xf>
    <xf numFmtId="0" fontId="0" fillId="0" borderId="10" xfId="0" applyBorder="1" applyAlignment="1" applyProtection="1">
      <alignment horizontal="center" vertical="center"/>
      <protection/>
    </xf>
    <xf numFmtId="0" fontId="21" fillId="0" borderId="10" xfId="0" applyFont="1" applyBorder="1" applyAlignment="1" applyProtection="1">
      <alignment horizontal="center" vertical="center"/>
      <protection locked="0"/>
    </xf>
    <xf numFmtId="14" fontId="21" fillId="0" borderId="10" xfId="0" applyNumberFormat="1" applyFont="1" applyBorder="1" applyAlignment="1" applyProtection="1">
      <alignment horizontal="center" vertical="center"/>
      <protection locked="0"/>
    </xf>
    <xf numFmtId="0" fontId="26" fillId="29" borderId="10" xfId="0" applyFont="1" applyFill="1" applyBorder="1" applyAlignment="1" applyProtection="1">
      <alignment horizontal="center" vertical="center"/>
      <protection locked="0"/>
    </xf>
    <xf numFmtId="0" fontId="19" fillId="25" borderId="28" xfId="0" applyFont="1" applyFill="1" applyBorder="1" applyAlignment="1" applyProtection="1">
      <alignment horizontal="left" vertical="center" wrapText="1"/>
      <protection/>
    </xf>
    <xf numFmtId="0" fontId="19" fillId="25" borderId="14" xfId="0" applyFont="1" applyFill="1" applyBorder="1" applyAlignment="1" applyProtection="1">
      <alignment horizontal="left" vertical="center" wrapText="1"/>
      <protection/>
    </xf>
    <xf numFmtId="0" fontId="25" fillId="0" borderId="1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1" fontId="19" fillId="0" borderId="0" xfId="51"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0" fontId="0" fillId="0" borderId="18" xfId="0" applyFont="1" applyBorder="1" applyAlignment="1" applyProtection="1">
      <alignment horizontal="justify" vertical="center" wrapText="1"/>
      <protection/>
    </xf>
    <xf numFmtId="0" fontId="0" fillId="0" borderId="15" xfId="0" applyFont="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xf>
    <xf numFmtId="49" fontId="20" fillId="0" borderId="0" xfId="51"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wrapText="1"/>
      <protection/>
    </xf>
    <xf numFmtId="1" fontId="0" fillId="0" borderId="10" xfId="0" applyNumberFormat="1" applyFont="1" applyFill="1" applyBorder="1" applyAlignment="1" applyProtection="1">
      <alignment horizontal="justify" vertical="center" wrapText="1"/>
      <protection/>
    </xf>
    <xf numFmtId="1" fontId="0" fillId="0" borderId="13" xfId="0" applyNumberFormat="1" applyFont="1" applyFill="1" applyBorder="1" applyAlignment="1" applyProtection="1">
      <alignment horizontal="justify" vertical="center" wrapText="1"/>
      <protection/>
    </xf>
    <xf numFmtId="0" fontId="0" fillId="25" borderId="10" xfId="0" applyFont="1" applyFill="1" applyBorder="1" applyAlignment="1" applyProtection="1">
      <alignment horizontal="center" vertical="center" wrapText="1"/>
      <protection locked="0"/>
    </xf>
    <xf numFmtId="0" fontId="0" fillId="25" borderId="10" xfId="0"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1"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22"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49" fontId="19" fillId="0" borderId="10" xfId="51" applyNumberFormat="1" applyFont="1" applyBorder="1" applyAlignment="1" applyProtection="1">
      <alignment horizontal="center" vertical="center" wrapText="1"/>
      <protection locked="0"/>
    </xf>
    <xf numFmtId="49" fontId="23" fillId="0" borderId="0" xfId="51" applyNumberFormat="1" applyFont="1" applyBorder="1" applyAlignment="1" applyProtection="1">
      <alignment horizontal="center" vertical="center" wrapText="1"/>
      <protection locked="0"/>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FORMATO POA" xfId="51"/>
    <cellStyle name="Millares_Libro2" xfId="52"/>
    <cellStyle name="Currency" xfId="53"/>
    <cellStyle name="Currency [0]" xfId="54"/>
    <cellStyle name="Neutral" xfId="55"/>
    <cellStyle name="Normal 2"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228600</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647700" y="47625"/>
          <a:ext cx="12477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rpoboyaca.gov.co/noticias/invitacion-a-presentar-manifestacion-de-interes-para-suscripcion-de-un-convenio-de-asociacion-esa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48"/>
  <sheetViews>
    <sheetView showGridLines="0" tabSelected="1" zoomScale="66" zoomScaleNormal="66" zoomScalePageLayoutView="0" workbookViewId="0" topLeftCell="H25">
      <selection activeCell="P26" sqref="P26"/>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7.00390625" style="1" customWidth="1"/>
    <col min="10" max="10" width="28.28125" style="1" customWidth="1"/>
    <col min="11" max="11" width="15.7109375" style="1" customWidth="1"/>
    <col min="12" max="12" width="16.57421875" style="1" customWidth="1"/>
    <col min="13" max="14" width="19.00390625" style="8" customWidth="1"/>
    <col min="15" max="15" width="20.421875" style="8" customWidth="1"/>
    <col min="16" max="16" width="19.00390625" style="8" customWidth="1"/>
    <col min="17" max="17" width="20.7109375" style="8" customWidth="1"/>
    <col min="18" max="18" width="20.8515625" style="1" customWidth="1"/>
    <col min="19" max="19" width="20.28125" style="1" customWidth="1"/>
    <col min="20" max="20" width="18.57421875" style="1" customWidth="1"/>
    <col min="21" max="21" width="23.28125" style="1" customWidth="1"/>
    <col min="22" max="22" width="79.8515625" style="1" customWidth="1"/>
    <col min="23" max="23" width="63.7109375" style="1" customWidth="1"/>
    <col min="24" max="16384" width="11.421875" style="1" customWidth="1"/>
  </cols>
  <sheetData>
    <row r="1" spans="1:22" ht="30.75" customHeight="1">
      <c r="A1" s="123"/>
      <c r="B1" s="123"/>
      <c r="C1" s="123"/>
      <c r="D1" s="117" t="s">
        <v>14</v>
      </c>
      <c r="E1" s="117"/>
      <c r="F1" s="117"/>
      <c r="G1" s="117"/>
      <c r="H1" s="117"/>
      <c r="I1" s="117"/>
      <c r="J1" s="117"/>
      <c r="K1" s="117"/>
      <c r="L1" s="117"/>
      <c r="M1" s="117"/>
      <c r="N1" s="117"/>
      <c r="O1" s="117"/>
      <c r="P1" s="117"/>
      <c r="Q1" s="117"/>
      <c r="R1" s="117"/>
      <c r="S1" s="120" t="s">
        <v>36</v>
      </c>
      <c r="T1" s="120"/>
      <c r="U1" s="120"/>
      <c r="V1" s="120"/>
    </row>
    <row r="2" spans="1:22" ht="27.75" customHeight="1">
      <c r="A2" s="123"/>
      <c r="B2" s="123"/>
      <c r="C2" s="123"/>
      <c r="D2" s="117"/>
      <c r="E2" s="117"/>
      <c r="F2" s="117"/>
      <c r="G2" s="117"/>
      <c r="H2" s="117"/>
      <c r="I2" s="117"/>
      <c r="J2" s="117"/>
      <c r="K2" s="117"/>
      <c r="L2" s="117"/>
      <c r="M2" s="117"/>
      <c r="N2" s="117"/>
      <c r="O2" s="117"/>
      <c r="P2" s="117"/>
      <c r="Q2" s="117"/>
      <c r="R2" s="117"/>
      <c r="S2" s="121" t="s">
        <v>15</v>
      </c>
      <c r="T2" s="121"/>
      <c r="U2" s="121"/>
      <c r="V2" s="121"/>
    </row>
    <row r="3" spans="1:22" ht="19.5" customHeight="1">
      <c r="A3" s="123"/>
      <c r="B3" s="123"/>
      <c r="C3" s="123"/>
      <c r="D3" s="117" t="s">
        <v>16</v>
      </c>
      <c r="E3" s="117"/>
      <c r="F3" s="117"/>
      <c r="G3" s="117"/>
      <c r="H3" s="117"/>
      <c r="I3" s="117"/>
      <c r="J3" s="117"/>
      <c r="K3" s="117"/>
      <c r="L3" s="117"/>
      <c r="M3" s="117"/>
      <c r="N3" s="117"/>
      <c r="O3" s="117"/>
      <c r="P3" s="117"/>
      <c r="Q3" s="117"/>
      <c r="R3" s="117"/>
      <c r="S3" s="77" t="s">
        <v>17</v>
      </c>
      <c r="T3" s="78"/>
      <c r="U3" s="79"/>
      <c r="V3" s="32" t="s">
        <v>18</v>
      </c>
    </row>
    <row r="4" spans="1:22" ht="19.5" customHeight="1">
      <c r="A4" s="123"/>
      <c r="B4" s="123"/>
      <c r="C4" s="123"/>
      <c r="D4" s="117"/>
      <c r="E4" s="117"/>
      <c r="F4" s="117"/>
      <c r="G4" s="117"/>
      <c r="H4" s="117"/>
      <c r="I4" s="117"/>
      <c r="J4" s="117"/>
      <c r="K4" s="117"/>
      <c r="L4" s="117"/>
      <c r="M4" s="117"/>
      <c r="N4" s="117"/>
      <c r="O4" s="117"/>
      <c r="P4" s="117"/>
      <c r="Q4" s="117"/>
      <c r="R4" s="117"/>
      <c r="S4" s="77" t="s">
        <v>43</v>
      </c>
      <c r="T4" s="78"/>
      <c r="U4" s="79"/>
      <c r="V4" s="33">
        <v>44025</v>
      </c>
    </row>
    <row r="5" spans="1:22" ht="31.5" customHeight="1">
      <c r="A5" s="122" t="s">
        <v>41</v>
      </c>
      <c r="B5" s="122"/>
      <c r="C5" s="122"/>
      <c r="D5" s="122"/>
      <c r="E5" s="122"/>
      <c r="F5" s="122"/>
      <c r="G5" s="122"/>
      <c r="H5" s="122"/>
      <c r="I5" s="122"/>
      <c r="J5" s="122"/>
      <c r="K5" s="122"/>
      <c r="L5" s="122"/>
      <c r="M5" s="122"/>
      <c r="N5" s="122"/>
      <c r="O5" s="122"/>
      <c r="P5" s="122"/>
      <c r="Q5" s="122"/>
      <c r="R5" s="122"/>
      <c r="S5" s="122"/>
      <c r="T5" s="122"/>
      <c r="U5" s="122"/>
      <c r="V5" s="122"/>
    </row>
    <row r="6" spans="1:22" ht="20.25" customHeight="1">
      <c r="A6" s="2"/>
      <c r="B6" s="2"/>
      <c r="C6" s="2"/>
      <c r="D6" s="2"/>
      <c r="E6" s="2"/>
      <c r="F6" s="2"/>
      <c r="G6" s="2"/>
      <c r="H6" s="2"/>
      <c r="I6" s="2"/>
      <c r="J6" s="2"/>
      <c r="K6" s="2"/>
      <c r="L6" s="2"/>
      <c r="M6" s="2"/>
      <c r="N6" s="2"/>
      <c r="O6" s="2"/>
      <c r="P6" s="2"/>
      <c r="Q6" s="2"/>
      <c r="R6" s="2"/>
      <c r="S6" s="2"/>
      <c r="T6" s="2"/>
      <c r="U6" s="2"/>
      <c r="V6" s="2"/>
    </row>
    <row r="7" spans="9:22" ht="20.25" customHeight="1">
      <c r="I7" s="12"/>
      <c r="J7" s="12"/>
      <c r="K7" s="12"/>
      <c r="L7" s="12"/>
      <c r="M7" s="2"/>
      <c r="N7" s="2"/>
      <c r="O7" s="2"/>
      <c r="P7" s="2"/>
      <c r="Q7" s="2"/>
      <c r="R7" s="2"/>
      <c r="S7" s="2"/>
      <c r="T7" s="2"/>
      <c r="U7" s="2"/>
      <c r="V7" s="2"/>
    </row>
    <row r="8" spans="9:21" ht="16.5" customHeight="1">
      <c r="I8" s="13"/>
      <c r="J8" s="13"/>
      <c r="K8" s="13"/>
      <c r="L8" s="13"/>
      <c r="M8" s="3"/>
      <c r="N8" s="3"/>
      <c r="O8" s="3"/>
      <c r="P8" s="3"/>
      <c r="Q8" s="3"/>
      <c r="R8" s="3"/>
      <c r="S8" s="3"/>
      <c r="T8" s="3"/>
      <c r="U8" s="3"/>
    </row>
    <row r="9" spans="9:21" ht="44.25" customHeight="1">
      <c r="I9" s="13"/>
      <c r="J9" s="13"/>
      <c r="K9" s="13"/>
      <c r="L9" s="13"/>
      <c r="M9" s="3"/>
      <c r="N9" s="3"/>
      <c r="O9" s="3"/>
      <c r="P9" s="3"/>
      <c r="Q9" s="3"/>
      <c r="R9" s="3"/>
      <c r="S9" s="3"/>
      <c r="T9" s="3"/>
      <c r="U9" s="3"/>
    </row>
    <row r="10" spans="1:21" ht="9" customHeight="1" thickBot="1">
      <c r="A10" s="34"/>
      <c r="B10" s="16"/>
      <c r="C10" s="16"/>
      <c r="D10" s="16"/>
      <c r="E10" s="16"/>
      <c r="F10" s="16"/>
      <c r="G10" s="15"/>
      <c r="H10" s="16"/>
      <c r="I10" s="16"/>
      <c r="J10" s="16"/>
      <c r="K10" s="16"/>
      <c r="L10" s="16"/>
      <c r="M10" s="5"/>
      <c r="N10" s="5"/>
      <c r="O10" s="5"/>
      <c r="P10" s="5"/>
      <c r="Q10" s="5"/>
      <c r="R10" s="4"/>
      <c r="S10" s="4"/>
      <c r="T10" s="4"/>
      <c r="U10" s="4"/>
    </row>
    <row r="11" spans="1:22" ht="36" customHeight="1" thickBot="1">
      <c r="A11" s="109" t="s">
        <v>5</v>
      </c>
      <c r="B11" s="110"/>
      <c r="C11" s="110"/>
      <c r="D11" s="128" t="s">
        <v>72</v>
      </c>
      <c r="E11" s="128"/>
      <c r="F11" s="128"/>
      <c r="G11" s="128"/>
      <c r="H11" s="52" t="s">
        <v>2</v>
      </c>
      <c r="I11" s="53" t="s">
        <v>3</v>
      </c>
      <c r="J11" s="29"/>
      <c r="K11" s="136" t="s">
        <v>19</v>
      </c>
      <c r="L11" s="137"/>
      <c r="M11" s="97" t="s">
        <v>71</v>
      </c>
      <c r="N11" s="97"/>
      <c r="O11" s="97"/>
      <c r="P11" s="97"/>
      <c r="Q11" s="142" t="s">
        <v>64</v>
      </c>
      <c r="R11" s="142"/>
      <c r="S11" s="31"/>
      <c r="T11" s="31"/>
      <c r="U11" s="31"/>
      <c r="V11" s="31"/>
    </row>
    <row r="12" spans="1:22" ht="27.75" customHeight="1">
      <c r="A12" s="118" t="s">
        <v>24</v>
      </c>
      <c r="B12" s="119"/>
      <c r="C12" s="119"/>
      <c r="D12" s="130" t="s">
        <v>44</v>
      </c>
      <c r="E12" s="130"/>
      <c r="F12" s="130"/>
      <c r="G12" s="130"/>
      <c r="H12" s="37" t="s">
        <v>4</v>
      </c>
      <c r="I12" s="71">
        <v>153270972.97</v>
      </c>
      <c r="J12" s="17"/>
      <c r="K12" s="138"/>
      <c r="L12" s="139"/>
      <c r="M12" s="54" t="s">
        <v>60</v>
      </c>
      <c r="N12" s="54" t="s">
        <v>61</v>
      </c>
      <c r="O12" s="54" t="s">
        <v>62</v>
      </c>
      <c r="P12" s="54" t="s">
        <v>63</v>
      </c>
      <c r="Q12" s="142"/>
      <c r="R12" s="142"/>
      <c r="S12" s="6"/>
      <c r="T12" s="6"/>
      <c r="U12" s="6"/>
      <c r="V12" s="6"/>
    </row>
    <row r="13" spans="1:22" ht="15.75" customHeight="1">
      <c r="A13" s="90"/>
      <c r="B13" s="91"/>
      <c r="C13" s="91"/>
      <c r="D13" s="131"/>
      <c r="E13" s="131"/>
      <c r="F13" s="131"/>
      <c r="G13" s="131"/>
      <c r="H13" s="18" t="s">
        <v>6</v>
      </c>
      <c r="I13" s="38">
        <v>50000000</v>
      </c>
      <c r="J13" s="17"/>
      <c r="K13" s="140"/>
      <c r="L13" s="141"/>
      <c r="M13" s="14"/>
      <c r="N13" s="14"/>
      <c r="O13" s="14">
        <v>30</v>
      </c>
      <c r="P13" s="14"/>
      <c r="Q13" s="142"/>
      <c r="R13" s="142"/>
      <c r="S13" s="6"/>
      <c r="T13" s="6"/>
      <c r="U13" s="6"/>
      <c r="V13" s="6"/>
    </row>
    <row r="14" spans="1:22" ht="15.75" customHeight="1">
      <c r="A14" s="90"/>
      <c r="B14" s="91"/>
      <c r="C14" s="91"/>
      <c r="D14" s="131"/>
      <c r="E14" s="131"/>
      <c r="F14" s="131"/>
      <c r="G14" s="131"/>
      <c r="H14" s="18" t="s">
        <v>8</v>
      </c>
      <c r="I14" s="35" t="s">
        <v>7</v>
      </c>
      <c r="J14" s="20"/>
      <c r="K14" s="19"/>
      <c r="L14" s="21"/>
      <c r="M14" s="129"/>
      <c r="N14" s="129"/>
      <c r="O14" s="129"/>
      <c r="P14" s="129"/>
      <c r="Q14" s="129"/>
      <c r="R14" s="129"/>
      <c r="S14" s="129"/>
      <c r="T14" s="129"/>
      <c r="U14" s="129"/>
      <c r="V14" s="129"/>
    </row>
    <row r="15" spans="1:22" ht="15.75" customHeight="1">
      <c r="A15" s="90" t="s">
        <v>0</v>
      </c>
      <c r="B15" s="91"/>
      <c r="C15" s="91"/>
      <c r="D15" s="131" t="s">
        <v>59</v>
      </c>
      <c r="E15" s="131"/>
      <c r="F15" s="131"/>
      <c r="G15" s="131"/>
      <c r="H15" s="18" t="s">
        <v>9</v>
      </c>
      <c r="I15" s="35" t="s">
        <v>7</v>
      </c>
      <c r="J15" s="20"/>
      <c r="K15" s="19"/>
      <c r="L15" s="21"/>
      <c r="M15" s="6"/>
      <c r="N15" s="6"/>
      <c r="O15" s="6"/>
      <c r="P15" s="6"/>
      <c r="Q15" s="6"/>
      <c r="R15" s="6"/>
      <c r="S15" s="6"/>
      <c r="T15" s="6"/>
      <c r="U15" s="6"/>
      <c r="V15" s="6"/>
    </row>
    <row r="16" spans="1:22" ht="15.75" customHeight="1">
      <c r="A16" s="90"/>
      <c r="B16" s="91"/>
      <c r="C16" s="91"/>
      <c r="D16" s="131"/>
      <c r="E16" s="131"/>
      <c r="F16" s="131"/>
      <c r="G16" s="131"/>
      <c r="H16" s="18" t="s">
        <v>26</v>
      </c>
      <c r="I16" s="35" t="s">
        <v>7</v>
      </c>
      <c r="J16" s="20"/>
      <c r="K16" s="19"/>
      <c r="L16" s="21"/>
      <c r="M16" s="6"/>
      <c r="N16" s="6"/>
      <c r="O16" s="6"/>
      <c r="P16" s="6"/>
      <c r="Q16" s="6"/>
      <c r="R16" s="6"/>
      <c r="S16" s="6"/>
      <c r="T16" s="6"/>
      <c r="U16" s="6"/>
      <c r="V16" s="6"/>
    </row>
    <row r="17" spans="1:22" ht="15.75" customHeight="1">
      <c r="A17" s="90"/>
      <c r="B17" s="91"/>
      <c r="C17" s="91"/>
      <c r="D17" s="131"/>
      <c r="E17" s="131"/>
      <c r="F17" s="131"/>
      <c r="G17" s="131"/>
      <c r="H17" s="18" t="s">
        <v>27</v>
      </c>
      <c r="I17" s="35" t="s">
        <v>7</v>
      </c>
      <c r="J17" s="20"/>
      <c r="K17" s="19"/>
      <c r="L17" s="21"/>
      <c r="M17" s="6"/>
      <c r="N17" s="6"/>
      <c r="O17" s="6"/>
      <c r="P17" s="6"/>
      <c r="Q17" s="6"/>
      <c r="R17" s="6"/>
      <c r="S17" s="6"/>
      <c r="T17" s="6"/>
      <c r="U17" s="6"/>
      <c r="V17" s="6"/>
    </row>
    <row r="18" spans="1:22" ht="15.75" customHeight="1">
      <c r="A18" s="90" t="s">
        <v>25</v>
      </c>
      <c r="B18" s="91"/>
      <c r="C18" s="91"/>
      <c r="D18" s="132"/>
      <c r="E18" s="132"/>
      <c r="F18" s="132"/>
      <c r="G18" s="132"/>
      <c r="H18" s="18" t="s">
        <v>28</v>
      </c>
      <c r="I18" s="35" t="s">
        <v>7</v>
      </c>
      <c r="J18" s="20"/>
      <c r="K18" s="19"/>
      <c r="L18" s="21"/>
      <c r="M18" s="6"/>
      <c r="N18" s="6"/>
      <c r="O18" s="6"/>
      <c r="P18" s="6"/>
      <c r="Q18" s="6"/>
      <c r="R18" s="6"/>
      <c r="S18" s="6"/>
      <c r="T18" s="6"/>
      <c r="U18" s="6"/>
      <c r="V18" s="6"/>
    </row>
    <row r="19" spans="1:22" ht="15.75" customHeight="1">
      <c r="A19" s="90"/>
      <c r="B19" s="91"/>
      <c r="C19" s="91"/>
      <c r="D19" s="132"/>
      <c r="E19" s="132"/>
      <c r="F19" s="132"/>
      <c r="G19" s="132"/>
      <c r="H19" s="18" t="s">
        <v>29</v>
      </c>
      <c r="I19" s="35" t="s">
        <v>7</v>
      </c>
      <c r="J19" s="20"/>
      <c r="K19" s="19"/>
      <c r="L19" s="21"/>
      <c r="M19" s="6"/>
      <c r="N19" s="6"/>
      <c r="O19" s="6"/>
      <c r="P19" s="6"/>
      <c r="Q19" s="6"/>
      <c r="R19" s="6"/>
      <c r="S19" s="6"/>
      <c r="T19" s="6"/>
      <c r="U19" s="6"/>
      <c r="V19" s="6"/>
    </row>
    <row r="20" spans="1:22" ht="15.75" customHeight="1" thickBot="1">
      <c r="A20" s="92"/>
      <c r="B20" s="93"/>
      <c r="C20" s="93"/>
      <c r="D20" s="133"/>
      <c r="E20" s="133"/>
      <c r="F20" s="133"/>
      <c r="G20" s="133"/>
      <c r="H20" s="36" t="s">
        <v>1</v>
      </c>
      <c r="I20" s="67">
        <f>SUM(I12:I19)</f>
        <v>203270972.97</v>
      </c>
      <c r="J20" s="20"/>
      <c r="K20" s="19"/>
      <c r="L20" s="21"/>
      <c r="M20" s="6"/>
      <c r="N20" s="6"/>
      <c r="O20" s="6"/>
      <c r="P20" s="6"/>
      <c r="Q20" s="6"/>
      <c r="R20" s="6"/>
      <c r="S20" s="6"/>
      <c r="T20" s="6"/>
      <c r="U20" s="6"/>
      <c r="V20" s="6"/>
    </row>
    <row r="21" spans="1:23" ht="30.75" customHeight="1">
      <c r="A21" s="96">
        <v>0</v>
      </c>
      <c r="B21" s="98" t="s">
        <v>42</v>
      </c>
      <c r="C21" s="98"/>
      <c r="D21" s="98"/>
      <c r="E21" s="98"/>
      <c r="F21" s="98"/>
      <c r="G21" s="100" t="s">
        <v>35</v>
      </c>
      <c r="H21" s="102" t="s">
        <v>68</v>
      </c>
      <c r="I21" s="103"/>
      <c r="J21" s="106" t="s">
        <v>67</v>
      </c>
      <c r="K21" s="99" t="s">
        <v>34</v>
      </c>
      <c r="L21" s="99"/>
      <c r="M21" s="74" t="s">
        <v>66</v>
      </c>
      <c r="N21" s="74"/>
      <c r="O21" s="74" t="s">
        <v>65</v>
      </c>
      <c r="P21" s="74"/>
      <c r="Q21" s="81" t="s">
        <v>21</v>
      </c>
      <c r="R21" s="84" t="s">
        <v>22</v>
      </c>
      <c r="S21" s="85" t="s">
        <v>23</v>
      </c>
      <c r="T21" s="84" t="s">
        <v>38</v>
      </c>
      <c r="U21" s="85" t="s">
        <v>39</v>
      </c>
      <c r="V21" s="80" t="s">
        <v>32</v>
      </c>
      <c r="W21" s="134" t="s">
        <v>40</v>
      </c>
    </row>
    <row r="22" spans="1:23" ht="30.75" customHeight="1">
      <c r="A22" s="97"/>
      <c r="B22" s="99"/>
      <c r="C22" s="99"/>
      <c r="D22" s="99"/>
      <c r="E22" s="99"/>
      <c r="F22" s="99"/>
      <c r="G22" s="101"/>
      <c r="H22" s="102"/>
      <c r="I22" s="103"/>
      <c r="J22" s="106"/>
      <c r="K22" s="99"/>
      <c r="L22" s="99"/>
      <c r="M22" s="86" t="s">
        <v>20</v>
      </c>
      <c r="N22" s="143" t="s">
        <v>13</v>
      </c>
      <c r="O22" s="144" t="s">
        <v>20</v>
      </c>
      <c r="P22" s="143" t="s">
        <v>13</v>
      </c>
      <c r="Q22" s="82"/>
      <c r="R22" s="84"/>
      <c r="S22" s="85"/>
      <c r="T22" s="84"/>
      <c r="U22" s="85"/>
      <c r="V22" s="80"/>
      <c r="W22" s="135"/>
    </row>
    <row r="23" spans="1:23" ht="30.75" customHeight="1">
      <c r="A23" s="97"/>
      <c r="B23" s="99"/>
      <c r="C23" s="99"/>
      <c r="D23" s="99"/>
      <c r="E23" s="99"/>
      <c r="F23" s="99"/>
      <c r="G23" s="101"/>
      <c r="H23" s="104"/>
      <c r="I23" s="105"/>
      <c r="J23" s="106"/>
      <c r="K23" s="99"/>
      <c r="L23" s="99"/>
      <c r="M23" s="86"/>
      <c r="N23" s="143"/>
      <c r="O23" s="144"/>
      <c r="P23" s="143"/>
      <c r="Q23" s="83"/>
      <c r="R23" s="84"/>
      <c r="S23" s="85"/>
      <c r="T23" s="84"/>
      <c r="U23" s="85"/>
      <c r="V23" s="80"/>
      <c r="W23" s="135"/>
    </row>
    <row r="24" spans="1:23" ht="248.25" customHeight="1">
      <c r="A24" s="22">
        <v>1</v>
      </c>
      <c r="B24" s="126" t="s">
        <v>49</v>
      </c>
      <c r="C24" s="127"/>
      <c r="D24" s="127"/>
      <c r="E24" s="127"/>
      <c r="F24" s="127"/>
      <c r="G24" s="47" t="s">
        <v>53</v>
      </c>
      <c r="H24" s="107">
        <v>5</v>
      </c>
      <c r="I24" s="108"/>
      <c r="J24" s="39">
        <v>5</v>
      </c>
      <c r="K24" s="75" t="s">
        <v>55</v>
      </c>
      <c r="L24" s="76"/>
      <c r="M24" s="58">
        <v>4.7</v>
      </c>
      <c r="N24" s="41">
        <f>+M24/H24</f>
        <v>0.9400000000000001</v>
      </c>
      <c r="O24" s="44">
        <v>4.7</v>
      </c>
      <c r="P24" s="70">
        <f>+O24/J24</f>
        <v>0.9400000000000001</v>
      </c>
      <c r="Q24" s="62">
        <v>74980405</v>
      </c>
      <c r="R24" s="55">
        <v>54305707.4</v>
      </c>
      <c r="S24" s="46">
        <f>R24/Q24</f>
        <v>0.7242653250539257</v>
      </c>
      <c r="T24" s="55">
        <v>47928267</v>
      </c>
      <c r="U24" s="49">
        <f>T24/R24</f>
        <v>0.8825640857041851</v>
      </c>
      <c r="V24" s="64" t="s">
        <v>77</v>
      </c>
      <c r="W24" s="69" t="s">
        <v>76</v>
      </c>
    </row>
    <row r="25" spans="1:23" ht="101.25" customHeight="1">
      <c r="A25" s="22">
        <v>2</v>
      </c>
      <c r="B25" s="126" t="s">
        <v>50</v>
      </c>
      <c r="C25" s="127"/>
      <c r="D25" s="127"/>
      <c r="E25" s="127"/>
      <c r="F25" s="127"/>
      <c r="G25" s="48" t="s">
        <v>69</v>
      </c>
      <c r="H25" s="107">
        <v>1</v>
      </c>
      <c r="I25" s="108">
        <v>1</v>
      </c>
      <c r="J25" s="43">
        <v>1</v>
      </c>
      <c r="K25" s="75" t="s">
        <v>56</v>
      </c>
      <c r="L25" s="76" t="s">
        <v>56</v>
      </c>
      <c r="M25" s="58">
        <v>0.87</v>
      </c>
      <c r="N25" s="41">
        <f>+M25/H25</f>
        <v>0.87</v>
      </c>
      <c r="O25" s="44">
        <v>0.87</v>
      </c>
      <c r="P25" s="70">
        <f>+O25/J25</f>
        <v>0.87</v>
      </c>
      <c r="Q25" s="62">
        <v>25000000</v>
      </c>
      <c r="R25" s="55">
        <v>24127822</v>
      </c>
      <c r="S25" s="46">
        <f>R25/Q25</f>
        <v>0.96511288</v>
      </c>
      <c r="T25" s="55">
        <v>0</v>
      </c>
      <c r="U25" s="49">
        <v>0</v>
      </c>
      <c r="V25" s="64" t="s">
        <v>78</v>
      </c>
      <c r="W25" s="65" t="s">
        <v>74</v>
      </c>
    </row>
    <row r="26" spans="1:23" ht="171.75" customHeight="1">
      <c r="A26" s="22">
        <v>3</v>
      </c>
      <c r="B26" s="126" t="s">
        <v>51</v>
      </c>
      <c r="C26" s="127"/>
      <c r="D26" s="127"/>
      <c r="E26" s="127"/>
      <c r="F26" s="127"/>
      <c r="G26" s="48" t="s">
        <v>54</v>
      </c>
      <c r="H26" s="107">
        <v>1</v>
      </c>
      <c r="I26" s="108">
        <v>1</v>
      </c>
      <c r="J26" s="40">
        <v>1</v>
      </c>
      <c r="K26" s="75" t="s">
        <v>57</v>
      </c>
      <c r="L26" s="76" t="s">
        <v>57</v>
      </c>
      <c r="M26" s="58">
        <v>0.88</v>
      </c>
      <c r="N26" s="41">
        <f>+M26/H26</f>
        <v>0.88</v>
      </c>
      <c r="O26" s="72">
        <v>0.88</v>
      </c>
      <c r="P26" s="70">
        <f>+O26/J26</f>
        <v>0.88</v>
      </c>
      <c r="Q26" s="63">
        <v>79290567.5</v>
      </c>
      <c r="R26" s="55">
        <v>75639343</v>
      </c>
      <c r="S26" s="46">
        <f>R26/Q26</f>
        <v>0.95395133853721</v>
      </c>
      <c r="T26" s="55">
        <v>0</v>
      </c>
      <c r="U26" s="49">
        <v>0</v>
      </c>
      <c r="V26" s="66" t="s">
        <v>79</v>
      </c>
      <c r="W26" s="65" t="s">
        <v>73</v>
      </c>
    </row>
    <row r="27" spans="1:23" ht="96.75" customHeight="1">
      <c r="A27" s="22">
        <v>4</v>
      </c>
      <c r="B27" s="126" t="s">
        <v>52</v>
      </c>
      <c r="C27" s="127"/>
      <c r="D27" s="127"/>
      <c r="E27" s="127"/>
      <c r="F27" s="127"/>
      <c r="G27" s="48" t="s">
        <v>70</v>
      </c>
      <c r="H27" s="107">
        <v>1</v>
      </c>
      <c r="I27" s="108">
        <v>1</v>
      </c>
      <c r="J27" s="40">
        <v>1</v>
      </c>
      <c r="K27" s="75" t="s">
        <v>58</v>
      </c>
      <c r="L27" s="76" t="s">
        <v>58</v>
      </c>
      <c r="M27" s="58">
        <v>0.84</v>
      </c>
      <c r="N27" s="41">
        <f>+M27/H27</f>
        <v>0.84</v>
      </c>
      <c r="O27" s="42">
        <f>M27</f>
        <v>0.84</v>
      </c>
      <c r="P27" s="70">
        <f>+O27/J27</f>
        <v>0.84</v>
      </c>
      <c r="Q27" s="63">
        <v>24000000</v>
      </c>
      <c r="R27" s="55">
        <v>22088000</v>
      </c>
      <c r="S27" s="46">
        <f>R27/Q27</f>
        <v>0.9203333333333333</v>
      </c>
      <c r="T27" s="55">
        <v>0</v>
      </c>
      <c r="U27" s="49">
        <v>0</v>
      </c>
      <c r="V27" s="66" t="s">
        <v>80</v>
      </c>
      <c r="W27" s="68" t="s">
        <v>75</v>
      </c>
    </row>
    <row r="28" spans="1:21" s="23" customFormat="1" ht="24.75" customHeight="1">
      <c r="A28" s="125" t="s">
        <v>1</v>
      </c>
      <c r="B28" s="125"/>
      <c r="C28" s="125"/>
      <c r="D28" s="125"/>
      <c r="E28" s="125"/>
      <c r="F28" s="125"/>
      <c r="G28" s="125"/>
      <c r="H28" s="125"/>
      <c r="I28" s="125"/>
      <c r="J28" s="125"/>
      <c r="K28" s="125"/>
      <c r="L28" s="125"/>
      <c r="M28" s="125"/>
      <c r="N28" s="56"/>
      <c r="O28" s="56"/>
      <c r="P28" s="56"/>
      <c r="Q28" s="60">
        <f>SUM(Q24:Q27)</f>
        <v>203270972.5</v>
      </c>
      <c r="R28" s="61">
        <f>SUM(R24:R27)</f>
        <v>176160872.4</v>
      </c>
      <c r="S28" s="59">
        <f>R28/Q28</f>
        <v>0.8666307354829033</v>
      </c>
      <c r="T28" s="61">
        <f>SUM(T24:T27)</f>
        <v>47928267</v>
      </c>
      <c r="U28" s="57">
        <f>T28/R28</f>
        <v>0.27207101297257197</v>
      </c>
    </row>
    <row r="29" spans="2:19" s="23" customFormat="1" ht="30.75" customHeight="1">
      <c r="B29" s="111" t="s">
        <v>31</v>
      </c>
      <c r="C29" s="112"/>
      <c r="D29" s="24">
        <v>1</v>
      </c>
      <c r="F29" s="25" t="s">
        <v>30</v>
      </c>
      <c r="G29" s="113">
        <v>44314</v>
      </c>
      <c r="H29" s="114"/>
      <c r="M29" s="30"/>
      <c r="N29" s="45">
        <f>AVERAGE(N24:N27)</f>
        <v>0.8825</v>
      </c>
      <c r="O29" s="26"/>
      <c r="P29" s="73">
        <f>AVERAGE(P24:P27)</f>
        <v>0.8825</v>
      </c>
      <c r="Q29" s="124"/>
      <c r="R29" s="124"/>
      <c r="S29" s="27"/>
    </row>
    <row r="30" spans="18:19" ht="12.75">
      <c r="R30" s="9"/>
      <c r="S30" s="9"/>
    </row>
    <row r="31" spans="18:19" ht="12.75">
      <c r="R31" s="9"/>
      <c r="S31" s="9"/>
    </row>
    <row r="32" spans="1:22" s="11" customFormat="1" ht="21.75" customHeight="1">
      <c r="A32" s="1"/>
      <c r="B32" s="10"/>
      <c r="C32" s="115" t="s">
        <v>33</v>
      </c>
      <c r="D32" s="115"/>
      <c r="E32" s="115"/>
      <c r="F32" s="115"/>
      <c r="G32" s="115"/>
      <c r="H32" s="115"/>
      <c r="I32" s="115"/>
      <c r="J32" s="115"/>
      <c r="K32" s="115"/>
      <c r="L32" s="115"/>
      <c r="M32" s="88" t="s">
        <v>37</v>
      </c>
      <c r="N32" s="88"/>
      <c r="O32" s="88"/>
      <c r="P32" s="88"/>
      <c r="Q32" s="88"/>
      <c r="R32" s="88"/>
      <c r="S32" s="88"/>
      <c r="T32" s="88"/>
      <c r="U32" s="88"/>
      <c r="V32" s="89"/>
    </row>
    <row r="33" spans="1:22" s="11" customFormat="1" ht="29.25" customHeight="1">
      <c r="A33" s="94" t="s">
        <v>10</v>
      </c>
      <c r="B33" s="95"/>
      <c r="C33" s="115" t="s">
        <v>45</v>
      </c>
      <c r="D33" s="115"/>
      <c r="E33" s="115"/>
      <c r="F33" s="115"/>
      <c r="G33" s="115"/>
      <c r="H33" s="115"/>
      <c r="I33" s="115"/>
      <c r="J33" s="115"/>
      <c r="K33" s="115"/>
      <c r="L33" s="115"/>
      <c r="M33" s="88" t="s">
        <v>47</v>
      </c>
      <c r="N33" s="88"/>
      <c r="O33" s="88"/>
      <c r="P33" s="88"/>
      <c r="Q33" s="88"/>
      <c r="R33" s="88"/>
      <c r="S33" s="88"/>
      <c r="T33" s="88"/>
      <c r="U33" s="88"/>
      <c r="V33" s="89"/>
    </row>
    <row r="34" spans="1:22" ht="29.25" customHeight="1">
      <c r="A34" s="94" t="s">
        <v>11</v>
      </c>
      <c r="B34" s="95"/>
      <c r="C34" s="115" t="s">
        <v>46</v>
      </c>
      <c r="D34" s="115"/>
      <c r="E34" s="115"/>
      <c r="F34" s="115"/>
      <c r="G34" s="115"/>
      <c r="H34" s="115"/>
      <c r="I34" s="115"/>
      <c r="J34" s="115"/>
      <c r="K34" s="115"/>
      <c r="L34" s="115"/>
      <c r="M34" s="88" t="s">
        <v>48</v>
      </c>
      <c r="N34" s="88"/>
      <c r="O34" s="88"/>
      <c r="P34" s="88"/>
      <c r="Q34" s="88"/>
      <c r="R34" s="88"/>
      <c r="S34" s="88"/>
      <c r="T34" s="88"/>
      <c r="U34" s="88"/>
      <c r="V34" s="89"/>
    </row>
    <row r="35" spans="1:22" ht="29.25" customHeight="1">
      <c r="A35" s="94" t="s">
        <v>12</v>
      </c>
      <c r="B35" s="95"/>
      <c r="C35" s="116">
        <v>44483</v>
      </c>
      <c r="D35" s="115"/>
      <c r="E35" s="115"/>
      <c r="F35" s="115"/>
      <c r="G35" s="115"/>
      <c r="H35" s="115"/>
      <c r="I35" s="115"/>
      <c r="J35" s="115"/>
      <c r="K35" s="115"/>
      <c r="L35" s="115"/>
      <c r="M35" s="87">
        <f>C35</f>
        <v>44483</v>
      </c>
      <c r="N35" s="88"/>
      <c r="O35" s="88"/>
      <c r="P35" s="88"/>
      <c r="Q35" s="88"/>
      <c r="R35" s="88"/>
      <c r="S35" s="88"/>
      <c r="T35" s="88"/>
      <c r="U35" s="88"/>
      <c r="V35" s="89"/>
    </row>
    <row r="43" spans="7:8" ht="16.5">
      <c r="G43" s="50"/>
      <c r="H43" s="51"/>
    </row>
    <row r="48" ht="12.75">
      <c r="K48" s="28"/>
    </row>
  </sheetData>
  <sheetProtection/>
  <mergeCells count="66">
    <mergeCell ref="W21:W23"/>
    <mergeCell ref="U21:U23"/>
    <mergeCell ref="K11:L13"/>
    <mergeCell ref="Q11:R13"/>
    <mergeCell ref="B24:F24"/>
    <mergeCell ref="H24:I24"/>
    <mergeCell ref="K21:L23"/>
    <mergeCell ref="N22:N23"/>
    <mergeCell ref="O22:O23"/>
    <mergeCell ref="P22:P23"/>
    <mergeCell ref="B25:F25"/>
    <mergeCell ref="B26:F26"/>
    <mergeCell ref="D11:G11"/>
    <mergeCell ref="M14:V14"/>
    <mergeCell ref="A15:C17"/>
    <mergeCell ref="B27:F27"/>
    <mergeCell ref="D12:G14"/>
    <mergeCell ref="D15:G17"/>
    <mergeCell ref="D18:G20"/>
    <mergeCell ref="T21:T23"/>
    <mergeCell ref="Q29:R29"/>
    <mergeCell ref="A28:M28"/>
    <mergeCell ref="M33:V33"/>
    <mergeCell ref="C33:L33"/>
    <mergeCell ref="M32:V32"/>
    <mergeCell ref="M34:V34"/>
    <mergeCell ref="D3:R4"/>
    <mergeCell ref="K24:L24"/>
    <mergeCell ref="K26:L26"/>
    <mergeCell ref="M11:P11"/>
    <mergeCell ref="A12:C14"/>
    <mergeCell ref="S1:V1"/>
    <mergeCell ref="S2:V2"/>
    <mergeCell ref="A5:V5"/>
    <mergeCell ref="A1:C4"/>
    <mergeCell ref="D1:R2"/>
    <mergeCell ref="H27:I27"/>
    <mergeCell ref="A11:C11"/>
    <mergeCell ref="A35:B35"/>
    <mergeCell ref="A34:B34"/>
    <mergeCell ref="B29:C29"/>
    <mergeCell ref="G29:H29"/>
    <mergeCell ref="C34:L34"/>
    <mergeCell ref="C35:L35"/>
    <mergeCell ref="H26:I26"/>
    <mergeCell ref="C32:L32"/>
    <mergeCell ref="K25:L25"/>
    <mergeCell ref="M35:V35"/>
    <mergeCell ref="A18:C20"/>
    <mergeCell ref="A33:B33"/>
    <mergeCell ref="A21:A23"/>
    <mergeCell ref="B21:F23"/>
    <mergeCell ref="G21:G23"/>
    <mergeCell ref="H21:I23"/>
    <mergeCell ref="J21:J23"/>
    <mergeCell ref="H25:I25"/>
    <mergeCell ref="M21:N21"/>
    <mergeCell ref="O21:P21"/>
    <mergeCell ref="K27:L27"/>
    <mergeCell ref="S3:U3"/>
    <mergeCell ref="S4:U4"/>
    <mergeCell ref="V21:V23"/>
    <mergeCell ref="Q21:Q23"/>
    <mergeCell ref="R21:R23"/>
    <mergeCell ref="S21:S23"/>
    <mergeCell ref="M22:M23"/>
  </mergeCells>
  <hyperlinks>
    <hyperlink ref="W27" r:id="rId1" display="https://www.corpoboyaca.gov.co/noticias/invitacion-a-presentar-manifestacion-de-interes-para-suscripcion-de-un-convenio-de-asociacion-esal/"/>
  </hyperlinks>
  <printOptions horizontalCentered="1" verticalCentered="1"/>
  <pageMargins left="0.1968503937007874" right="0.07874015748031496" top="0.1968503937007874" bottom="0.11811023622047245" header="0" footer="0"/>
  <pageSetup horizontalDpi="600" verticalDpi="600" orientation="landscape" paperSize="121" scale="2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USUARIO</cp:lastModifiedBy>
  <cp:lastPrinted>2017-09-19T13:50:20Z</cp:lastPrinted>
  <dcterms:created xsi:type="dcterms:W3CDTF">2009-04-01T16:45:05Z</dcterms:created>
  <dcterms:modified xsi:type="dcterms:W3CDTF">2021-10-20T23:41:55Z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