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480" windowWidth="20730" windowHeight="11160" tabRatio="765" activeTab="0"/>
  </bookViews>
  <sheets>
    <sheet name="RESULTADOS" sheetId="1" r:id="rId1"/>
    <sheet name="JAULAS ACUATRUCHAS" sheetId="6" state="hidden" r:id="rId2"/>
    <sheet name="PUNTO 1 60 - 80 CM" sheetId="7" state="hidden" r:id="rId3"/>
    <sheet name="PUNTO 1 TUBO SIFON" sheetId="8" state="hidden" r:id="rId4"/>
    <sheet name="PUNTO 1 1,2 MTS TUBO SIFON" sheetId="9" state="hidden" r:id="rId5"/>
    <sheet name="PUNTO 2 60 - 80 CM" sheetId="10" state="hidden" r:id="rId6"/>
    <sheet name="PUNTO 2 TUBO SIFON" sheetId="11" state="hidden" r:id="rId7"/>
    <sheet name="PUNTO 2 1,2 MTS TUBO SIFON" sheetId="12" state="hidden" r:id="rId8"/>
    <sheet name="PUNTO 3 60 - 80 CM" sheetId="15" state="hidden" r:id="rId9"/>
    <sheet name="PUNTO 3 TUBO SIFON" sheetId="16" state="hidden" r:id="rId10"/>
    <sheet name="PUNTO 3 1,2 MTS TUBO SIFON" sheetId="17" state="hidden" r:id="rId11"/>
    <sheet name="PUNTO 4 60 - 80 CM" sheetId="18" state="hidden" r:id="rId12"/>
    <sheet name="PUNTO 4 TUBO SIFON" sheetId="19" state="hidden" r:id="rId13"/>
    <sheet name="PUNTO 4 1,2 MTS TUBO SIFON" sheetId="20" state="hidden" r:id="rId14"/>
    <sheet name="PUNTO 5 60 - 80 CM" sheetId="21" state="hidden" r:id="rId15"/>
    <sheet name="PUNTO 5 TUBO SIFON" sheetId="22" state="hidden" r:id="rId16"/>
    <sheet name="PUNTO 5 1,2 MTS TUBO SIFON" sheetId="23" state="hidden" r:id="rId17"/>
    <sheet name="PUNTO 6 60 - 80 CM" sheetId="24" state="hidden" r:id="rId18"/>
    <sheet name="PUNTO 6 TUBO SIFON" sheetId="25" state="hidden" r:id="rId19"/>
    <sheet name="PUNTO 6 1,2 MTS TUBO SIFON" sheetId="26" state="hidden" r:id="rId20"/>
    <sheet name="PUNTO 7 60 - 80 CM" sheetId="27" state="hidden" r:id="rId21"/>
    <sheet name="PUNTO 7 TUBO SIFON" sheetId="28" state="hidden" r:id="rId22"/>
    <sheet name="PUNTO 7 1,2 MTS TUBO SIFON" sheetId="29" state="hidden" r:id="rId23"/>
    <sheet name="PUNTO 8 60 - 80 CM" sheetId="30" state="hidden" r:id="rId24"/>
    <sheet name="PUNTO 8 TUBO SIFON" sheetId="31" state="hidden" r:id="rId25"/>
    <sheet name="PUNTO 8 1,2 MTS TUBO SIFON" sheetId="32" state="hidden" r:id="rId26"/>
    <sheet name="PUNTO 9 60 - 80 CM" sheetId="33" state="hidden" r:id="rId27"/>
    <sheet name="PUNTO 9 TUBO SIFON" sheetId="34" state="hidden" r:id="rId28"/>
    <sheet name="PUNTO 9 1,2 MTS TUBO SIFON" sheetId="35" state="hidden" r:id="rId29"/>
    <sheet name="PUNTO 10 60 - 80 CM" sheetId="36" state="hidden" r:id="rId30"/>
    <sheet name="PUNTO 10 TUBO SIFON" sheetId="37" state="hidden" r:id="rId31"/>
    <sheet name="PUNTO 10 1,2 MTS TUBO SIFON" sheetId="38" state="hidden" r:id="rId3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<sst xmlns="http://schemas.openxmlformats.org/spreadsheetml/2006/main" count="14078" uniqueCount="365">
  <si>
    <t xml:space="preserve">  REPÚBLICA DE COLOMBIA
CORPORACIÓN AUTÓNOMA REGIONAL DE BOYACÁ – CORPOBOYACÁ
SECRETARIA GENERAL Y JURIDICA
CONTRATO CDS-2020-426, DICIEMBRE DE 2020  
</t>
  </si>
  <si>
    <t>CUENCA</t>
  </si>
  <si>
    <t>MUNICIPIO</t>
  </si>
  <si>
    <t>NÚMERO DE MUESTRA</t>
  </si>
  <si>
    <t>PUNTO DE MUESTREO</t>
  </si>
  <si>
    <t>Volumétrico</t>
  </si>
  <si>
    <t>--</t>
  </si>
  <si>
    <t>PARÁMETRO</t>
  </si>
  <si>
    <t>TÉCNICA DE ANÁLISIS</t>
  </si>
  <si>
    <t>UNIDADES</t>
  </si>
  <si>
    <t>1 - ARSÉNICO</t>
  </si>
  <si>
    <t>Digestión asistida por microondas, Generación continua de Hidruros - Espectrometría de A.A</t>
  </si>
  <si>
    <t> mg As/L</t>
  </si>
  <si>
    <t>&lt;0,005</t>
  </si>
  <si>
    <t>2 - BARIO.</t>
  </si>
  <si>
    <t> mg/L Ba</t>
  </si>
  <si>
    <t>&lt;0,090</t>
  </si>
  <si>
    <t>3 - BIFENILOS POLICLORADOS</t>
  </si>
  <si>
    <t>Extracción liquido-Liquido - Cromatografía de gases</t>
  </si>
  <si>
    <t> mg/L</t>
  </si>
  <si>
    <t>&lt;0,00025</t>
  </si>
  <si>
    <t>4 - CADMIO TOTAL</t>
  </si>
  <si>
    <t>Digestión microondas y espectrometría de A. A. en llama directa Aire - Acetileno</t>
  </si>
  <si>
    <t> mg Cd/L</t>
  </si>
  <si>
    <t>&lt;0,003</t>
  </si>
  <si>
    <t>5 - CIANURO TOTAL</t>
  </si>
  <si>
    <t>Colorimétrico</t>
  </si>
  <si>
    <t> mg/L CN</t>
  </si>
  <si>
    <t>&lt;0,02</t>
  </si>
  <si>
    <t>6 - CLORUROS</t>
  </si>
  <si>
    <t>Argentométrico</t>
  </si>
  <si>
    <t> mg Cl-/L</t>
  </si>
  <si>
    <t>7 - COBRE TOTAL</t>
  </si>
  <si>
    <t> mg Cu/L</t>
  </si>
  <si>
    <t>&lt;0,05</t>
  </si>
  <si>
    <t>8 - COLIFORMES TERMOTOLERANTES (ANTES FECALES)</t>
  </si>
  <si>
    <t>Sustrato Enzimático Multicelda</t>
  </si>
  <si>
    <t> NMP/100 mL</t>
  </si>
  <si>
    <t>&lt;1</t>
  </si>
  <si>
    <t>9 - COLIFORMES TOTALES</t>
  </si>
  <si>
    <t>Sustrato enzimático – Multicelda</t>
  </si>
  <si>
    <t>10 - COLOR APARENTE</t>
  </si>
  <si>
    <t>Comparación visual</t>
  </si>
  <si>
    <t> UPC</t>
  </si>
  <si>
    <t>&lt;5</t>
  </si>
  <si>
    <t>11 - COLOR REAL</t>
  </si>
  <si>
    <t>Comparación Visual</t>
  </si>
  <si>
    <t>12 - COMPUESTOS FENOLICOS (INCLUYE COMPUESTOS FENÓLICOS SEMIVOLÁTILES)</t>
  </si>
  <si>
    <t>Extracción líquido-líquido, Cromatografía de gases con detector FID</t>
  </si>
  <si>
    <t>&lt;0,002</t>
  </si>
  <si>
    <t>&lt;0,010</t>
  </si>
  <si>
    <t>13 - CROMO TOTAL</t>
  </si>
  <si>
    <t> mg Cr/L</t>
  </si>
  <si>
    <t>&lt;0,04</t>
  </si>
  <si>
    <t>14 - D.B.O. 5</t>
  </si>
  <si>
    <t>Incubación 5 días y electrodo de membrana</t>
  </si>
  <si>
    <t>&lt;2</t>
  </si>
  <si>
    <t>15 - D.Q.O.</t>
  </si>
  <si>
    <t>Reflujo abierto y titulación</t>
  </si>
  <si>
    <t>16 - E. COLI</t>
  </si>
  <si>
    <t>Sustrato enzimático - Multicelda</t>
  </si>
  <si>
    <t>17 - FENOLES</t>
  </si>
  <si>
    <t>Extracción con cloroformo - Espectrofotométrico</t>
  </si>
  <si>
    <t> mg/L POH</t>
  </si>
  <si>
    <t>18 - GRASAS Y ACEITES.</t>
  </si>
  <si>
    <t>Espectrofotometría Infrarrojo</t>
  </si>
  <si>
    <t>&lt;0,200</t>
  </si>
  <si>
    <t>20 - IN SITU CLORO RESIDUAL COMBINADO</t>
  </si>
  <si>
    <t>21 - IN SITU CLORO RESIDUAL LIBRE</t>
  </si>
  <si>
    <t>&lt;0,30</t>
  </si>
  <si>
    <t>22 - IN SITU CONDUCTIVIDAD</t>
  </si>
  <si>
    <t>Electrometría</t>
  </si>
  <si>
    <t> µS/cm a 25°C</t>
  </si>
  <si>
    <t>23 - IN SITU IRIDISCENCIA</t>
  </si>
  <si>
    <t>Ausente</t>
  </si>
  <si>
    <t>Presente</t>
  </si>
  <si>
    <t>24 - IN SITU MATERIAL FLOTANTE</t>
  </si>
  <si>
    <t>25 - IN SITU OLOR</t>
  </si>
  <si>
    <t>26 - IN SITU OXIGENO DISUELTO</t>
  </si>
  <si>
    <t>Electrodo de membrana</t>
  </si>
  <si>
    <t>27 - IN SITU PH</t>
  </si>
  <si>
    <t>Electrométrico</t>
  </si>
  <si>
    <t> Unidades de pH</t>
  </si>
  <si>
    <t>28 - IN SITU PORCENTAJE DE SATURACION DE OXIGENO</t>
  </si>
  <si>
    <t> %</t>
  </si>
  <si>
    <t>Volumétrico - Cono Imhoff</t>
  </si>
  <si>
    <t> mL/L</t>
  </si>
  <si>
    <t>&lt;0,1</t>
  </si>
  <si>
    <t>30 - IN SITU TEMPERATURA</t>
  </si>
  <si>
    <t>Termométrico</t>
  </si>
  <si>
    <t> °C</t>
  </si>
  <si>
    <t>31 - MERCURIO TOTAL</t>
  </si>
  <si>
    <t>Espectrometría de Absorción Atómica - Vapor frío</t>
  </si>
  <si>
    <t> mg Hg/L</t>
  </si>
  <si>
    <t>&lt;0,001</t>
  </si>
  <si>
    <t>32 - NITRATOS</t>
  </si>
  <si>
    <t>Espectrofotometría</t>
  </si>
  <si>
    <t> mg N/L</t>
  </si>
  <si>
    <t>33 - NITRITOS</t>
  </si>
  <si>
    <t>&lt;0,007</t>
  </si>
  <si>
    <t>Colorimétrico (fenato)</t>
  </si>
  <si>
    <t> mg Ag/L</t>
  </si>
  <si>
    <t> mg Pb/L</t>
  </si>
  <si>
    <t>37 - SELENIO</t>
  </si>
  <si>
    <t> mg Se/L</t>
  </si>
  <si>
    <t>38 - SULFATOS</t>
  </si>
  <si>
    <t>Turbidimétrico</t>
  </si>
  <si>
    <t>&lt;10,0</t>
  </si>
  <si>
    <t>39 - SURFACTANTES</t>
  </si>
  <si>
    <t> mg/L SAAM</t>
  </si>
  <si>
    <t>&lt;0,07</t>
  </si>
  <si>
    <t>40 - TURBIEDAD</t>
  </si>
  <si>
    <t>Nefelométrico</t>
  </si>
  <si>
    <t> NTU</t>
  </si>
  <si>
    <t>41 - ZINC</t>
  </si>
  <si>
    <t> mg Zn/L</t>
  </si>
  <si>
    <t>Si desea verificar el Informe de Resultados, puede comunicarse al correo controldeproyectos@analquim.com  </t>
  </si>
  <si>
    <t>El presente documento no podrá ser reproducido parcialmente y es válido únicamente si tiene firma.  </t>
  </si>
  <si>
    <t>Los parámetros in situ, son evaluados en campo y avalados por el Gerente de Proyectos de Analquim Ltda  </t>
  </si>
  <si>
    <t>El parámetro de surfactantes es reportado como SAAM calculado como LSS. (peso 288,38 g/mol).  </t>
  </si>
  <si>
    <t>z. Parámetros no acreditados.  </t>
  </si>
  <si>
    <t>c. Ensayo(s) de laboratorio acreditado(s) subcontratado con Chemical Laboratory SAS - Chemilab SAS. Resolución 0288 de Marzo de 2019. IDEAM  </t>
  </si>
  <si>
    <t>b. Ensayo(s) de laboratorio acreditado(s) subcontratado con SGS Colombia S.A (Sede Bogotá). Resolución 2088 de 04 Septiembre de 2018. IDEAM  </t>
  </si>
  <si>
    <t>a. Ensayo(s) de laboratorio acreditado(s) en Analquim Ltda. Resolución de acreditación Nº 0090 de Febrero de 2021. IDEAM  </t>
  </si>
  <si>
    <t>Referencia (SM): Standard Methods for the Examination of Water and Wastewater. 23rd Edition. 2017.  </t>
  </si>
  <si>
    <t>Referencia (NTC): Norma Técnica Colombiana  </t>
  </si>
  <si>
    <t>Referencia (EPA): Environmental Protection Agency.  </t>
  </si>
  <si>
    <t>Nombre del muestreador: José Luis Parra M. C.C. 1.053.328.132 de Chiquinquirá.  </t>
  </si>
  <si>
    <t>FIN DEL REPORTE</t>
  </si>
  <si>
    <t>SM 3030 K, SM 3111 B</t>
  </si>
  <si>
    <t>a.</t>
  </si>
  <si>
    <t>SM 2130 B</t>
  </si>
  <si>
    <t>SM 5540 C</t>
  </si>
  <si>
    <t>SM 4500-SO4 E</t>
  </si>
  <si>
    <t>SM 3030 K, SM 3114 C</t>
  </si>
  <si>
    <t>SM 3030 K (Modificado), SM 3111 B</t>
  </si>
  <si>
    <t>SM 4500 NH3- B, F</t>
  </si>
  <si>
    <t>SM 4500-NO2 B</t>
  </si>
  <si>
    <t>SM 4500-NO3 B</t>
  </si>
  <si>
    <t>SM 3112 B (Modificado)</t>
  </si>
  <si>
    <t>SM 2550 B</t>
  </si>
  <si>
    <t>SM 2540 F</t>
  </si>
  <si>
    <t>SM 4500-O B</t>
  </si>
  <si>
    <t>z.</t>
  </si>
  <si>
    <t>SM 4500-H+ B</t>
  </si>
  <si>
    <t>SM 4500-O G</t>
  </si>
  <si>
    <t>SM 2530 B</t>
  </si>
  <si>
    <t>-</t>
  </si>
  <si>
    <t>SM 2510 B</t>
  </si>
  <si>
    <t>SM 4500-Cl F</t>
  </si>
  <si>
    <t>NTC 3362:2005-06-29, Numeral 4</t>
  </si>
  <si>
    <t>b.</t>
  </si>
  <si>
    <t>SM 5530 B, C</t>
  </si>
  <si>
    <t>SM 9223 B</t>
  </si>
  <si>
    <t>a</t>
  </si>
  <si>
    <t>SM 5220 B</t>
  </si>
  <si>
    <t>SM 5210 B, 4500-O G</t>
  </si>
  <si>
    <t>EPA 3510 C. EPA 8041 A</t>
  </si>
  <si>
    <t> 2</t>
  </si>
  <si>
    <t>Ver anexo</t>
  </si>
  <si>
    <t>SM 2120 B</t>
  </si>
  <si>
    <t>SM 9223 B (Modificado)</t>
  </si>
  <si>
    <t>SM 4500 Cl-B</t>
  </si>
  <si>
    <t>SM 4500-CN B, C, E</t>
  </si>
  <si>
    <t>EPA 8082 A, EPA 3510 C</t>
  </si>
  <si>
    <t> 1</t>
  </si>
  <si>
    <t>EPA 200.8</t>
  </si>
  <si>
    <t>ICP-MS</t>
  </si>
  <si>
    <t> 2021-03-16</t>
  </si>
  <si>
    <t>RESULTADO</t>
  </si>
  <si>
    <t>REFERENCIA</t>
  </si>
  <si>
    <t>FEC-ANÁLISIS</t>
  </si>
  <si>
    <t>ENSAYO</t>
  </si>
  <si>
    <t>RESULTADOS</t>
  </si>
  <si>
    <t>FECHA RECEPCIÓN DE LA MUESTRA:</t>
  </si>
  <si>
    <t>12:25 H - PUNTUAL</t>
  </si>
  <si>
    <t>HORA TOMA DE LA MUESTRA:</t>
  </si>
  <si>
    <t>FECHA DE TOMA DE LA MUESTRA:</t>
  </si>
  <si>
    <t>AGUA SUPERFICIAL</t>
  </si>
  <si>
    <t>TIPO DE MUESTRA :</t>
  </si>
  <si>
    <t>PUNTO DE CAPTACIÓN: </t>
  </si>
  <si>
    <t>LUGAR TOMA DE LA MUESTRA:</t>
  </si>
  <si>
    <t>BOYACA</t>
  </si>
  <si>
    <t>DEPARTAMENTO:</t>
  </si>
  <si>
    <t>MUESTRA PROCEDENTE DE :   </t>
  </si>
  <si>
    <t>7457192 - 7457188</t>
  </si>
  <si>
    <t>TELÉFONO:</t>
  </si>
  <si>
    <t>DIRECCIÓN:</t>
  </si>
  <si>
    <t>CÓDIGO:</t>
  </si>
  <si>
    <t>SEÑOR(ES):</t>
  </si>
  <si>
    <t xml:space="preserve">  REPÚBLICA DE COLOMBIA
CORPORACIÓN AUTÓNOMA REGIONAL DE BOYACÁ – CORPOBOYACÁ
SECRETARIA GENERAL Y JURIDICA
CONTRATO CDS-2020-426, DICIEMBRE DE 2020  </t>
  </si>
  <si>
    <t>CORPORACION AUTONOMA REGIONAL DE BOYACA – CORPOBOYACA</t>
  </si>
  <si>
    <t>ANTIGUA VIA A PAIPA N° 53 – 70</t>
  </si>
  <si>
    <t>CUITIVA</t>
  </si>
  <si>
    <t>FUENTES ABASTECEDORAS DE PERIMETROS URBANOS - LAGO DE TOTA</t>
  </si>
  <si>
    <t>JAULAS ACUATRUCHAS LAT: 05º34`21,6`` LONG: - 72º54`01,3`` N: 2173845,678 E: 4900318,557</t>
  </si>
  <si>
    <t> 2021-03-18</t>
  </si>
  <si>
    <t>c.</t>
  </si>
  <si>
    <t> 2021-03-25</t>
  </si>
  <si>
    <t> 2021-03-17</t>
  </si>
  <si>
    <t>Ver Anexo</t>
  </si>
  <si>
    <t> 2021-03-15</t>
  </si>
  <si>
    <t> 2021-03-12</t>
  </si>
  <si>
    <t>8,36x10^3</t>
  </si>
  <si>
    <t> mg/L O2</t>
  </si>
  <si>
    <t>d.</t>
  </si>
  <si>
    <t> 2021-03-19</t>
  </si>
  <si>
    <t>19 - IN SITU ALTURA ECO SONDA</t>
  </si>
  <si>
    <t> 2021-03-11</t>
  </si>
  <si>
    <t>Lectura directa</t>
  </si>
  <si>
    <t> m</t>
  </si>
  <si>
    <t> mg/L Cl2</t>
  </si>
  <si>
    <t>29 - IN SITU TEMPERATURA</t>
  </si>
  <si>
    <t>30 - MERCURIO TOTAL</t>
  </si>
  <si>
    <t>31 - NITRATOS</t>
  </si>
  <si>
    <t>32 - NITRITOS</t>
  </si>
  <si>
    <t>33 - NITRÓGENO AMONIACAL</t>
  </si>
  <si>
    <t> 2021-03-13</t>
  </si>
  <si>
    <t>34 - PLATA TOTAL</t>
  </si>
  <si>
    <t>35 - PLOMO TOTAL</t>
  </si>
  <si>
    <t>36 - SELENIO</t>
  </si>
  <si>
    <t>37 - SÓLIDOS SEDIMENTABLES</t>
  </si>
  <si>
    <t> mg/L SO4</t>
  </si>
  <si>
    <t>Digestión Microondas y Espectrometría de A.A. en llama Directa (Aire - Acetileno)</t>
  </si>
  <si>
    <t>Nombre del muestreador: Manuel Antonio Alvarado Castillo. Ingeniero Ambiental c.c. 1.024.494.384 de Bogotá DC  </t>
  </si>
  <si>
    <t>b. Ensayos realizados en Analquim Ltda con acreditación ONAC vigente a la fecha, con código 16-LAB-047 bajo la norma ISO/IEC-17025:2017.  </t>
  </si>
  <si>
    <t>c. Ensayo(s) de laboratorio acreditado(s) subcontratado con SGS Colombia S.A (Sede Bogotá). Resolución 2088 de 04 Septiembre de 2018. IDEAM  </t>
  </si>
  <si>
    <t>d. Ensayo(s) de laboratorio acreditado(s) subcontratado con Chemical Laboratory SAS - Chemilab SAS. Resolución 0288 de Marzo de 2019. IDEAM  </t>
  </si>
  <si>
    <t>OBSERVACIONES: Muestra puntual recolectada por personal de ANALQUIM LTDA. Procedimiento ANQ-PR-018 y plan de muestreo ANQ- PL-091.  </t>
  </si>
  <si>
    <t/>
  </si>
  <si>
    <t>PUNTO 1 / 60 - 80 CM LAT: 05º34`19,4`` LONG: - 72º56`30,9`` N: 2174514,874 E: 4674163,806</t>
  </si>
  <si>
    <t>1,076x10^4</t>
  </si>
  <si>
    <t>LECTURA DIRECTA</t>
  </si>
  <si>
    <t>29 - IN SITU PROFUNDIDAD TOMA DE MUESTRAS</t>
  </si>
  <si>
    <t>34 - NITRÓGENO AMONIACAL</t>
  </si>
  <si>
    <t>35 - PLATA TOTAL</t>
  </si>
  <si>
    <t>36 - PLOMO TOTAL</t>
  </si>
  <si>
    <t>38 - SÓLIDOS SEDIMENTABLES</t>
  </si>
  <si>
    <t>39 - SULFATOS</t>
  </si>
  <si>
    <t>40 - SURFACTANTES</t>
  </si>
  <si>
    <t>41 - TURBIEDAD</t>
  </si>
  <si>
    <t>PUNTO 1 PROFUNDIDAD TUBO SIFON LAT: 05º34`19,4`` LONG: - 72º56`30,9`` N: 2174514,874 E: 4674163,806</t>
  </si>
  <si>
    <t> mg/L Cl-</t>
  </si>
  <si>
    <t>1,399x10^4</t>
  </si>
  <si>
    <t>PUNTO 1 POR DEBAJO 1 - 2 METROS TUBO SIFON LAT: 05º34`19,4`` LONG: - 72º56`30,4`` N: 2173785,303 E: 4895732,697</t>
  </si>
  <si>
    <t>1,000x10^4</t>
  </si>
  <si>
    <t>Colorimetría (fenato)</t>
  </si>
  <si>
    <t>PUNTO 2 60 - 80 CM LAT: 05º34`10,3`` LONG: - 72º56`14,7`` N: 2173423,149 E: 5006928,529</t>
  </si>
  <si>
    <t>9,90x10^3</t>
  </si>
  <si>
    <t> 2021-03-20</t>
  </si>
  <si>
    <t>Espectrofotometría de A. A - Hidruros</t>
  </si>
  <si>
    <t>PUNTO 2 PROFUNDIDAD TUBO SIFON LAT: 05º34`10,3`` LONG: - 72º56`14,7`` N: 2173423,149 E: 5006928,529</t>
  </si>
  <si>
    <t>1,450x10^4</t>
  </si>
  <si>
    <t>N.A.</t>
  </si>
  <si>
    <t>PUNTO 2 POR DEBAJO 1 - 2 METROS TUBO SIFON LAT : 05º34`10,3`` LONG: - 72º56`14,7`` N: 2173423,149 E: 5006928,529</t>
  </si>
  <si>
    <t>1,250x10^4</t>
  </si>
  <si>
    <t>12.1 - Fenol</t>
  </si>
  <si>
    <t>12.2 - 2-Clorofenol</t>
  </si>
  <si>
    <t>12.3 - 2-Nitrofenol</t>
  </si>
  <si>
    <t>12.4 - 2,4-Dimetilfenol</t>
  </si>
  <si>
    <t>12.5 - 2,4-Diclorofenol</t>
  </si>
  <si>
    <t>12.6 - 4-Cloro-3-metilfenol</t>
  </si>
  <si>
    <t>12.7 - 2,4,6-Triclorofenol</t>
  </si>
  <si>
    <t>12.8 - 2,4-Dinitrofenol</t>
  </si>
  <si>
    <t>12.9 - 4-Nitrofenol</t>
  </si>
  <si>
    <t>12.10 - 4,6-Dinitro-2-metilfenol</t>
  </si>
  <si>
    <t>12.11 - Pentaclorofenol</t>
  </si>
  <si>
    <t>PUNTO 3 60 - 80 CM LAT:05º33`56,9`` LONG: - 72º56`21,2`` N: 2173011,836 E: 5006728,68</t>
  </si>
  <si>
    <t>1,160x10^4</t>
  </si>
  <si>
    <t>PUNTO 3 PROFUNDIDAD TUBO SIFON LAT: 05º33`56,9`` LONG: - 72º56`21,2`` N: 2173011,836 E: 5006728,68</t>
  </si>
  <si>
    <t>9,84x10^3</t>
  </si>
  <si>
    <t>PUNTO 3 POR DEBAJO 1 - 2 METROS TUBO SIFON LAT: 05º33`56,9`` LONG: - 72º56`21,2`` N: 2173011,836 E: 5006728,680</t>
  </si>
  <si>
    <t>1,850x10^4</t>
  </si>
  <si>
    <t>EPA 8082 A, EPA 3510</t>
  </si>
  <si>
    <t>PUNTO 4 60 - 80 CM LAT: 05º33`53,9`` LONG : - 72º56`33,3`` N: 2172919,719 E: 5006356,582</t>
  </si>
  <si>
    <t> 2021-03-14</t>
  </si>
  <si>
    <t>9,82x10^3</t>
  </si>
  <si>
    <t> 2021-03-24</t>
  </si>
  <si>
    <t>PUNTO 4 PROFUNDIDAD TUBO SIFON LAT: 05º33`53,9`` LONG: - 72º56`33,3`` N: 2172919,719 E: 5006356,582</t>
  </si>
  <si>
    <t> 2021-03-26</t>
  </si>
  <si>
    <t>1,553x10^4</t>
  </si>
  <si>
    <t>Colorimetría(fenato)</t>
  </si>
  <si>
    <t>PUNTO 4 POR DEBAJO 1 - 2 METROS TUBO SIFON LAT :05º33`53,9`` LONG: - 72º56`33,3`` N: 2172919,719 E: 5006356,582</t>
  </si>
  <si>
    <t>1,597x10^4</t>
  </si>
  <si>
    <t>PUNTO 5 60 - 80 CM LAT: 05º34`01,7`` LONG: - 72º56`02,9`` N: 2173159,225 E: 5007291,437</t>
  </si>
  <si>
    <t>1,187x10^4</t>
  </si>
  <si>
    <t>PUNTO 5 PROFUNDIDAD TUBO SIFON LAT: 05º34`01,7`` LONG: - 72º56`02,9`` N: 2173159,225 E: 5007291,437</t>
  </si>
  <si>
    <t>PUNTO 5 POR DEBAJO 1 - 2 METROS TUBO SIFON LAT: 05º34`01,7`` LONG: - 72º56`02,9`` N: 2173159,225 E: 5007291,437</t>
  </si>
  <si>
    <t>9,59x10^3</t>
  </si>
  <si>
    <t>&lt;0,10</t>
  </si>
  <si>
    <t>PUNTO 6 60 - 80 CM LAT: 05º33`43,3`` LONG: - 72º56`21,9`` N: 2172594,403 E: 5006707,196</t>
  </si>
  <si>
    <t>1,317x10^4</t>
  </si>
  <si>
    <t>PUNTO 6 PROFUNDIDAD TUBO SIFON LAT :05º33`43,3`` LONG: - 72º56`21,9`` N: 2172594,403 E: 5006707,196</t>
  </si>
  <si>
    <t>9,10x10^3</t>
  </si>
  <si>
    <t>PUNTO 6 POR DEBAJO 1 - 2 METROS TUBO SIFON LAT: 05º33`43,3`` LONG: - 72º56`21,9`` N: 2172594,403 E: 5006707,196</t>
  </si>
  <si>
    <t>9,08x10^3</t>
  </si>
  <si>
    <t>PUNTO 7 60 - 80 CM LAT: 05º34`13,2`` LONG: - 72º55`40,7``N: 2173512,279 E: 5007974,102</t>
  </si>
  <si>
    <t>Digestión asistida por microondas. Generación contínua de hidruros - Espectrometría de A. A.</t>
  </si>
  <si>
    <t>1,396x10^4</t>
  </si>
  <si>
    <t>PUNTO 7 PROFUNDIDAD TUBO SIFON LAT: 05º34`13,2`` LONG: - 72º55`40,7``N: 2173512,279 E: 5007974,102</t>
  </si>
  <si>
    <t>1,674x10^4</t>
  </si>
  <si>
    <t>PUNTO 7 POR DEBAJO 1 - 2 MTS TUBO SIFON LAT: 05º34`13,2`` LONG: - 72º55`40,7``N: 2173512,279 E: 5007974,102</t>
  </si>
  <si>
    <t>1,022x10^4</t>
  </si>
  <si>
    <t>PUNTO 8 60 - 80 CM LAT: 05º33`47,9`` LONG: - 72º55`50,4``N: 2172735,7 E: 5007675,894</t>
  </si>
  <si>
    <t>1,259x10^4</t>
  </si>
  <si>
    <t>PUNTO 8 PROFUNDIDAD TUBO SIFON LAT:05º33`47,9`` LONG: - 72º55`50,4`` N: 2172735,7 E: 5007675,894</t>
  </si>
  <si>
    <t>1,046x10^4</t>
  </si>
  <si>
    <t>PUNTO 8 POR DEBAJO 1 - 2 MTS TUBO SIFON LAT: 05º33`47,9`` LONG: - 72º55`50,4`` N: 2172735,7 E: 5007675,894</t>
  </si>
  <si>
    <t>SM 3030 K (Modificado), SM 3114 C</t>
  </si>
  <si>
    <t>1,430x10^4</t>
  </si>
  <si>
    <t>NTC 3362:2005-06-29</t>
  </si>
  <si>
    <t>SM 2540F</t>
  </si>
  <si>
    <t>PUNTO 9 60 - 80 CM LAT: 05º33`32,3`` LONG: - 72º56`06,9`` N: 2172256,825 E: 5007168,526</t>
  </si>
  <si>
    <t>b</t>
  </si>
  <si>
    <t>PUNTO 9 PROFUNDIDAD TUBO SIFON LAT: 05º33`32,3`` LONG: - 72º56`06,9`` N: 2172256,825 E: 5007168,526</t>
  </si>
  <si>
    <t>1,092x10^4</t>
  </si>
  <si>
    <t>PUNTO 9 POR DEBAJO 1 - 2 MTS TUBO SIFON LAT: 05º33`32,3`` LONG: - 72º56`06,9`` N: 2172256,825 E: 5007168,526</t>
  </si>
  <si>
    <t>1,019x10^4</t>
  </si>
  <si>
    <t>PUNTO 10 60 - 80 CM LAT: 05º33`22,2`` LONG: - 72º56`33,1`` N: 2171946,738 E: 5006362,827</t>
  </si>
  <si>
    <t>PUNTO 10 PROFUNDIDAD TUBO SIFON LAT: 05º33`22,2`` LONG : - 72º56`33,1`` N: 2171946,738 E: 5006362,827</t>
  </si>
  <si>
    <t>8,82x10^3</t>
  </si>
  <si>
    <t>PUNTO 10 POR DEBAJO 1 - 2 MTS TUBO SIFON LAT: 05º33`22,2`` LONG: - 72º56`33,1`` N: 2171946,738 E: 5006362,827</t>
  </si>
  <si>
    <t>LAGO DE TOTA</t>
  </si>
  <si>
    <t>3.1 - Aroclor 1242</t>
  </si>
  <si>
    <t>3.2 - Aroclor 1260</t>
  </si>
  <si>
    <t>3.3 - Aroclor 1221</t>
  </si>
  <si>
    <t>3.4 - Aroclor 1232</t>
  </si>
  <si>
    <t>3.5 - Aroclor 1254</t>
  </si>
  <si>
    <t>3.6 - Aroclor 1248</t>
  </si>
  <si>
    <t>3.7 - Aroclor 1016</t>
  </si>
  <si>
    <t>42 - ZINC</t>
  </si>
  <si>
    <t>21 - IN SITU CLORO RESIDUAL LIBRE*</t>
  </si>
  <si>
    <t>*Ensayos realizados en Analquim Ltda con acreditación ONAC vigente a la fecha, con código 16-LAB-047 bajo la norma ISO/IEC-17025:2017.  </t>
  </si>
  <si>
    <t>Nota: Las celdas con el color naranja indican que el resultado del parametro analizado, presentan el no cumplimiento normativo con la Resolución 1315 del 12 de agosto de 2020 expedido por la Corporación Autónoma Regional de Boyacá – CORPOBOYACA, que cita en su encabezado “Por medio de la cual se modifica parcialmente la Resolución 3382 del 01 de octubre de 2015, y se dictan otras disposiciones, establece los criterios de calidad del recurso hídrico dentro de la jurisdicción de CORPOBOYACÁ”. Articulo 1.</t>
  </si>
  <si>
    <t>LATITUD</t>
  </si>
  <si>
    <t>LONGITUD</t>
  </si>
  <si>
    <t>05°34'21,6"</t>
  </si>
  <si>
    <t>72°54'01,3"</t>
  </si>
  <si>
    <t>05°34'19,4"</t>
  </si>
  <si>
    <t>72°56'30,9"</t>
  </si>
  <si>
    <t>05°34'10,3" </t>
  </si>
  <si>
    <t>72°56'14,7"</t>
  </si>
  <si>
    <t>05°33'56,9"</t>
  </si>
  <si>
    <t>72°56'21,2"</t>
  </si>
  <si>
    <t>05°33'53,9"</t>
  </si>
  <si>
    <t>72°56'33,3"</t>
  </si>
  <si>
    <t>05°34'01,7" </t>
  </si>
  <si>
    <t>72°56'02,9"</t>
  </si>
  <si>
    <t>72°56'21,9"</t>
  </si>
  <si>
    <t>05°33'43,3"</t>
  </si>
  <si>
    <t>05°34'13,2"</t>
  </si>
  <si>
    <t>72°55'40,7"</t>
  </si>
  <si>
    <t>05°33'47,9"</t>
  </si>
  <si>
    <t> 72°55'50,4"</t>
  </si>
  <si>
    <t>05°33'32,3"</t>
  </si>
  <si>
    <t>72°56'06,9"</t>
  </si>
  <si>
    <t>05°33'22,2"</t>
  </si>
  <si>
    <t> 72°56'33,1"</t>
  </si>
  <si>
    <t>COORDENADAS GEOGRÁFICAS</t>
  </si>
  <si>
    <t>VEREDA</t>
  </si>
  <si>
    <t>Hato Laguna</t>
  </si>
  <si>
    <t>Lago de Tota</t>
  </si>
  <si>
    <t>NORTE</t>
  </si>
  <si>
    <t>ESTE</t>
  </si>
  <si>
    <t>COORDENADAS PLANAS
ORIGEN ÚNICO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</si>
</sst>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sz val="8"/>
      <color theme="1"/>
      <name val="Arial"/>
      <family val="2"/>
    </font>
    <font>
      <b/>
      <sz val="20"/>
      <color theme="1"/>
      <name val="Arial"/>
      <family val="2"/>
    </font>
    <font>
      <b/>
      <sz val="8"/>
      <color rgb="FFFFFFFF"/>
      <name val="Arial"/>
      <family val="2"/>
    </font>
    <font>
      <b/>
      <sz val="11"/>
      <color theme="1"/>
      <name val="Arial"/>
      <family val="2"/>
    </font>
    <font>
      <sz val="11"/>
      <color theme="1"/>
      <name val="Arial"/>
      <family val="2"/>
    </font>
    <font>
      <sz val="8"/>
      <color rgb="FF000000"/>
      <name val="Arial"/>
      <family val="2"/>
    </font>
    <font>
      <b/>
      <sz val="8"/>
      <color theme="0"/>
      <name val="Arial"/>
      <family val="2"/>
    </font>
    <font>
      <sz val="8"/>
      <name val="Arial"/>
      <family val="2"/>
    </font>
    <font>
      <b/>
      <sz val="8"/>
      <name val="Arial"/>
      <family val="2"/>
    </font>
    <font>
      <b/>
      <sz val="12"/>
      <name val="Arial"/>
      <family val="2"/>
    </font>
    <font>
      <b/>
      <u val="single"/>
      <sz val="8"/>
      <color rgb="FF000080"/>
      <name val="Arial"/>
      <family val="2"/>
    </font>
  </fonts>
  <fills count="5">
    <fill>
      <patternFill/>
    </fill>
    <fill>
      <patternFill patternType="gray125"/>
    </fill>
    <fill>
      <patternFill patternType="solid">
        <fgColor theme="3"/>
        <bgColor indexed="64"/>
      </patternFill>
    </fill>
    <fill>
      <patternFill patternType="solid">
        <fgColor theme="3" tint="-0.4999699890613556"/>
        <bgColor indexed="64"/>
      </patternFill>
    </fill>
    <fill>
      <patternFill patternType="solid">
        <fgColor rgb="FF222A35"/>
        <bgColor indexed="64"/>
      </patternFill>
    </fill>
  </fills>
  <borders count="19">
    <border>
      <left/>
      <right/>
      <top/>
      <bottom/>
      <diagonal/>
    </border>
    <border>
      <left style="thin"/>
      <right style="thin"/>
      <top style="thin"/>
      <bottom style="thin"/>
    </border>
    <border>
      <left/>
      <right style="medium"/>
      <top/>
      <bottom/>
    </border>
    <border>
      <left style="medium"/>
      <right/>
      <top/>
      <bottom/>
    </border>
    <border>
      <left style="medium"/>
      <right style="thin"/>
      <top/>
      <bottom/>
    </border>
    <border>
      <left/>
      <right/>
      <top style="thin"/>
      <bottom/>
    </border>
    <border>
      <left style="thin"/>
      <right/>
      <top style="thin"/>
      <bottom/>
    </border>
    <border>
      <left/>
      <right style="medium"/>
      <top style="medium"/>
      <bottom/>
    </border>
    <border>
      <left/>
      <right style="thin">
        <color rgb="FF000000"/>
      </right>
      <top style="medium"/>
      <bottom/>
    </border>
    <border>
      <left/>
      <right/>
      <top style="medium"/>
      <bottom/>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rgb="FF000000"/>
      </left>
      <right/>
      <top style="medium"/>
      <bottom/>
    </border>
    <border>
      <left/>
      <right style="thin">
        <color rgb="FF000000"/>
      </right>
      <top style="thin"/>
      <bottom style="thin"/>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xf numFmtId="0" fontId="6" fillId="0" borderId="0" xfId="0" applyFont="1"/>
    <xf numFmtId="0" fontId="5" fillId="0" borderId="0" xfId="0" applyFont="1"/>
    <xf numFmtId="0" fontId="9"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vertical="center" wrapText="1"/>
    </xf>
    <xf numFmtId="0" fontId="7" fillId="0" borderId="0" xfId="0" applyFont="1" applyFill="1" applyAlignment="1">
      <alignment vertical="center" wrapText="1"/>
    </xf>
    <xf numFmtId="0" fontId="2" fillId="0" borderId="0" xfId="0" applyFont="1" applyFill="1"/>
    <xf numFmtId="0" fontId="7" fillId="0" borderId="0" xfId="0" applyFont="1" applyAlignment="1">
      <alignment vertical="center" wrapText="1"/>
    </xf>
    <xf numFmtId="0" fontId="2" fillId="0" borderId="0" xfId="0" applyFont="1" applyProtection="1">
      <protection locked="0"/>
    </xf>
    <xf numFmtId="0" fontId="9" fillId="0" borderId="2" xfId="0" applyFont="1" applyBorder="1" applyAlignment="1">
      <alignment vertical="center"/>
    </xf>
    <xf numFmtId="0" fontId="9" fillId="0" borderId="3" xfId="0" applyFont="1" applyBorder="1" applyAlignment="1">
      <alignment vertical="center"/>
    </xf>
    <xf numFmtId="0" fontId="10" fillId="0" borderId="1" xfId="0" applyFont="1" applyBorder="1" applyAlignment="1">
      <alignment horizontal="center" vertical="center"/>
    </xf>
    <xf numFmtId="0" fontId="9" fillId="0" borderId="1" xfId="0" applyFont="1" applyBorder="1" applyAlignment="1">
      <alignment vertical="center"/>
    </xf>
    <xf numFmtId="0" fontId="8" fillId="2" borderId="1" xfId="0" applyFont="1" applyFill="1" applyBorder="1" applyAlignment="1">
      <alignment horizontal="center" vertical="center"/>
    </xf>
    <xf numFmtId="0" fontId="10" fillId="0" borderId="2" xfId="0" applyFont="1" applyBorder="1" applyAlignment="1">
      <alignment vertical="center"/>
    </xf>
    <xf numFmtId="0" fontId="10" fillId="0" borderId="1" xfId="0" applyFont="1" applyBorder="1" applyAlignment="1">
      <alignment vertical="center"/>
    </xf>
    <xf numFmtId="0" fontId="8" fillId="3" borderId="1" xfId="0" applyFont="1" applyFill="1" applyBorder="1" applyAlignment="1">
      <alignment vertical="center"/>
    </xf>
    <xf numFmtId="0" fontId="8" fillId="3" borderId="1" xfId="0" applyFont="1" applyFill="1" applyBorder="1" applyAlignment="1">
      <alignment horizontal="righ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9" fillId="0" borderId="10" xfId="0" applyFont="1" applyBorder="1" applyAlignment="1">
      <alignment vertical="center"/>
    </xf>
    <xf numFmtId="0" fontId="9" fillId="0" borderId="0" xfId="0" applyFont="1" applyAlignment="1">
      <alignment vertical="center"/>
    </xf>
    <xf numFmtId="0" fontId="9" fillId="0" borderId="11" xfId="0" applyFont="1" applyBorder="1" applyAlignment="1">
      <alignment vertical="center"/>
    </xf>
    <xf numFmtId="0" fontId="7" fillId="0" borderId="1" xfId="0" applyFont="1" applyBorder="1" applyAlignment="1">
      <alignment horizontal="center" vertical="center" wrapText="1"/>
    </xf>
    <xf numFmtId="0" fontId="0" fillId="0" borderId="0" xfId="0"/>
    <xf numFmtId="0" fontId="2" fillId="0" borderId="0" xfId="0" applyFont="1" applyAlignment="1">
      <alignment vertical="center" wrapText="1"/>
    </xf>
    <xf numFmtId="0" fontId="2"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0" xfId="0" applyFont="1" applyAlignment="1">
      <alignment vertical="center"/>
    </xf>
    <xf numFmtId="0" fontId="9" fillId="0" borderId="10" xfId="0" applyFont="1" applyBorder="1" applyAlignment="1">
      <alignment vertical="center"/>
    </xf>
    <xf numFmtId="0" fontId="12" fillId="0" borderId="9" xfId="0" applyFont="1" applyBorder="1" applyAlignment="1">
      <alignment vertical="center"/>
    </xf>
    <xf numFmtId="0" fontId="12" fillId="0" borderId="8" xfId="0" applyFont="1" applyBorder="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10" fillId="0" borderId="1" xfId="0" applyFont="1" applyBorder="1" applyAlignment="1">
      <alignment vertical="center"/>
    </xf>
    <xf numFmtId="0" fontId="8" fillId="3" borderId="1" xfId="0" applyFont="1" applyFill="1" applyBorder="1" applyAlignment="1">
      <alignment horizontal="right" vertical="center"/>
    </xf>
    <xf numFmtId="0" fontId="9" fillId="0" borderId="3" xfId="0" applyFont="1" applyBorder="1" applyAlignment="1">
      <alignment vertical="center"/>
    </xf>
    <xf numFmtId="0" fontId="8" fillId="3" borderId="1" xfId="0" applyFont="1" applyFill="1" applyBorder="1" applyAlignment="1">
      <alignment vertical="center"/>
    </xf>
    <xf numFmtId="0" fontId="10" fillId="0" borderId="2" xfId="0" applyFont="1" applyBorder="1" applyAlignment="1">
      <alignment vertical="center"/>
    </xf>
    <xf numFmtId="0" fontId="8" fillId="2" borderId="1" xfId="0" applyFont="1" applyFill="1" applyBorder="1" applyAlignment="1">
      <alignment horizontal="center"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2" fillId="0" borderId="0" xfId="0" applyFont="1" applyProtection="1">
      <protection locked="0"/>
    </xf>
    <xf numFmtId="0" fontId="9" fillId="0" borderId="6" xfId="0" applyFont="1" applyBorder="1" applyAlignment="1">
      <alignment vertical="center"/>
    </xf>
    <xf numFmtId="0" fontId="9" fillId="0" borderId="5" xfId="0" applyFont="1" applyBorder="1" applyAlignment="1">
      <alignment vertical="center"/>
    </xf>
    <xf numFmtId="0" fontId="9"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2" fillId="0" borderId="0" xfId="0" applyFont="1" applyAlignment="1">
      <alignment horizontal="center" vertical="center" wrapText="1"/>
    </xf>
    <xf numFmtId="0" fontId="9" fillId="0" borderId="0" xfId="0" applyFont="1" applyBorder="1" applyAlignment="1">
      <alignment vertical="center"/>
    </xf>
    <xf numFmtId="2" fontId="9" fillId="0" borderId="1" xfId="0" applyNumberFormat="1" applyFont="1" applyBorder="1" applyAlignment="1">
      <alignment horizontal="center" vertical="center" wrapText="1"/>
    </xf>
    <xf numFmtId="0" fontId="2" fillId="0" borderId="0" xfId="0" applyFont="1" applyFill="1" applyAlignment="1" quotePrefix="1">
      <alignment vertical="center" wrapText="1"/>
    </xf>
    <xf numFmtId="0" fontId="5"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8" fillId="3" borderId="1" xfId="0" applyFont="1" applyFill="1" applyBorder="1" applyAlignment="1">
      <alignment vertical="center"/>
    </xf>
    <xf numFmtId="0" fontId="10" fillId="0" borderId="1" xfId="0" applyFont="1" applyBorder="1" applyAlignment="1">
      <alignment horizontal="left"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8" fillId="3" borderId="1" xfId="0" applyFont="1" applyFill="1" applyBorder="1" applyAlignment="1">
      <alignment horizontal="left" vertical="center"/>
    </xf>
    <xf numFmtId="14" fontId="10" fillId="0" borderId="1" xfId="0" applyNumberFormat="1" applyFont="1" applyBorder="1" applyAlignment="1">
      <alignment horizontal="left"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9" fillId="0" borderId="11" xfId="0" applyFont="1" applyBorder="1" applyAlignment="1">
      <alignment horizontal="justify" vertical="center"/>
    </xf>
    <xf numFmtId="0" fontId="9" fillId="0" borderId="13" xfId="0" applyFont="1" applyBorder="1" applyAlignment="1">
      <alignment horizontal="justify" vertical="center"/>
    </xf>
    <xf numFmtId="0" fontId="9" fillId="0" borderId="15" xfId="0" applyFont="1" applyBorder="1" applyAlignment="1">
      <alignment horizontal="justify" vertical="center"/>
    </xf>
    <xf numFmtId="0" fontId="8"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7">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1000125</xdr:colOff>
      <xdr:row>0</xdr:row>
      <xdr:rowOff>57150</xdr:rowOff>
    </xdr:from>
    <xdr:to>
      <xdr:col>1</xdr:col>
      <xdr:colOff>2714625</xdr:colOff>
      <xdr:row>0</xdr:row>
      <xdr:rowOff>1666875</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14425" y="57150"/>
          <a:ext cx="1714500" cy="1609725"/>
        </a:xfrm>
        <a:prstGeom prst="rect">
          <a:avLst/>
        </a:prstGeom>
        <a:noFill/>
        <a:ln>
          <a:noFill/>
        </a:ln>
      </xdr:spPr>
    </xdr:pic>
    <xdr:clientData/>
  </xdr:twoCellAnchor>
  <xdr:twoCellAnchor editAs="oneCell">
    <xdr:from>
      <xdr:col>31</xdr:col>
      <xdr:colOff>685800</xdr:colOff>
      <xdr:row>0</xdr:row>
      <xdr:rowOff>0</xdr:rowOff>
    </xdr:from>
    <xdr:to>
      <xdr:col>34</xdr:col>
      <xdr:colOff>295275</xdr:colOff>
      <xdr:row>0</xdr:row>
      <xdr:rowOff>1609725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30689550" y="0"/>
          <a:ext cx="1895475" cy="1609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2</xdr:row>
      <xdr:rowOff>38100</xdr:rowOff>
    </xdr:from>
    <xdr:to>
      <xdr:col>3</xdr:col>
      <xdr:colOff>2838450</xdr:colOff>
      <xdr:row>2</xdr:row>
      <xdr:rowOff>1695450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0" y="352425"/>
          <a:ext cx="1714500" cy="1657350"/>
        </a:xfrm>
        <a:prstGeom prst="rect">
          <a:avLst/>
        </a:prstGeom>
        <a:noFill/>
        <a:ln>
          <a:noFill/>
        </a:ln>
      </xdr:spPr>
    </xdr:pic>
    <xdr:clientData/>
  </xdr:twoCellAnchor>
  <xdr:twoCellAnchor editAs="oneCell">
    <xdr:from>
      <xdr:col>6</xdr:col>
      <xdr:colOff>1695450</xdr:colOff>
      <xdr:row>2</xdr:row>
      <xdr:rowOff>104775</xdr:rowOff>
    </xdr:from>
    <xdr:to>
      <xdr:col>8</xdr:col>
      <xdr:colOff>714375</xdr:colOff>
      <xdr:row>2</xdr:row>
      <xdr:rowOff>1628775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12001500" y="419100"/>
          <a:ext cx="1895475" cy="15240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86"/>
  <sheetViews>
    <sheetView tabSelected="1" workbookViewId="0" topLeftCell="A1">
      <selection activeCell="C1" sqref="C1:AI1"/>
    </sheetView>
  </sheetViews>
  <sheetFormatPr defaultColWidth="11.421875" defaultRowHeight="15"/>
  <cols>
    <col min="1" max="1" width="1.7109375" style="3" customWidth="1"/>
    <col min="2" max="2" width="56.7109375" style="1" customWidth="1"/>
    <col min="3" max="3" width="67.00390625" style="2" customWidth="1"/>
    <col min="4" max="4" width="14.421875" style="2" bestFit="1" customWidth="1"/>
    <col min="5" max="5" width="12.7109375" style="2" customWidth="1"/>
    <col min="6" max="13" width="11.421875" style="2" customWidth="1"/>
    <col min="14" max="14" width="11.7109375" style="2" bestFit="1" customWidth="1"/>
    <col min="15" max="20" width="11.421875" style="2" customWidth="1"/>
    <col min="21" max="34" width="11.421875" style="11" customWidth="1"/>
    <col min="35" max="35" width="11.421875" style="2" customWidth="1"/>
    <col min="36" max="16384" width="11.421875" style="3" customWidth="1"/>
  </cols>
  <sheetData>
    <row r="1" spans="3:35" ht="132" customHeight="1">
      <c r="C1" s="67" t="s">
        <v>0</v>
      </c>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row>
    <row r="2" spans="2:35" s="4" customFormat="1" ht="22.5" customHeight="1">
      <c r="B2" s="63" t="s">
        <v>1</v>
      </c>
      <c r="C2" s="63"/>
      <c r="D2" s="63"/>
      <c r="E2" s="68" t="s">
        <v>322</v>
      </c>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2:35" s="5" customFormat="1" ht="21.75" customHeight="1">
      <c r="B3" s="63" t="s">
        <v>2</v>
      </c>
      <c r="C3" s="63"/>
      <c r="D3" s="63"/>
      <c r="E3" s="37" t="str">
        <f>'JAULAS ACUATRUCHAS'!$E$6</f>
        <v>CUITIVA</v>
      </c>
      <c r="F3" s="37" t="str">
        <f>'PUNTO 1 60 - 80 CM'!$E$6</f>
        <v>CUITIVA</v>
      </c>
      <c r="G3" s="37" t="str">
        <f>'PUNTO 1 TUBO SIFON'!$E$6</f>
        <v>CUITIVA</v>
      </c>
      <c r="H3" s="37" t="str">
        <f>'PUNTO 1 1,2 MTS TUBO SIFON'!$E$6</f>
        <v>CUITIVA</v>
      </c>
      <c r="I3" s="37" t="str">
        <f>'PUNTO 2 60 - 80 CM'!$E$6</f>
        <v>CUITIVA</v>
      </c>
      <c r="J3" s="37" t="str">
        <f>'PUNTO 2 TUBO SIFON'!$E$6</f>
        <v>CUITIVA</v>
      </c>
      <c r="K3" s="37" t="str">
        <f>'PUNTO 2 1,2 MTS TUBO SIFON'!$E$6</f>
        <v>CUITIVA</v>
      </c>
      <c r="L3" s="37" t="str">
        <f>'PUNTO 3 60 - 80 CM'!$E$6</f>
        <v>CUITIVA</v>
      </c>
      <c r="M3" s="37" t="str">
        <f>'PUNTO 3 TUBO SIFON'!$E$6</f>
        <v>CUITIVA</v>
      </c>
      <c r="N3" s="37" t="str">
        <f>'PUNTO 3 1,2 MTS TUBO SIFON'!$E$6</f>
        <v>CUITIVA</v>
      </c>
      <c r="O3" s="37" t="str">
        <f>'PUNTO 4 60 - 80 CM'!$E$6</f>
        <v>CUITIVA</v>
      </c>
      <c r="P3" s="37" t="str">
        <f>'PUNTO 4 TUBO SIFON'!$E$6</f>
        <v>CUITIVA</v>
      </c>
      <c r="Q3" s="37" t="str">
        <f>'PUNTO 4 1,2 MTS TUBO SIFON'!$E$6</f>
        <v>CUITIVA</v>
      </c>
      <c r="R3" s="37" t="str">
        <f>'PUNTO 5 60 - 80 CM'!$E$6</f>
        <v>CUITIVA</v>
      </c>
      <c r="S3" s="37" t="str">
        <f>'PUNTO 5 TUBO SIFON'!$E$6</f>
        <v>CUITIVA</v>
      </c>
      <c r="T3" s="37" t="str">
        <f>'PUNTO 5 1,2 MTS TUBO SIFON'!$E$6</f>
        <v>CUITIVA</v>
      </c>
      <c r="U3" s="37" t="str">
        <f>'PUNTO 6 60 - 80 CM'!$E$6</f>
        <v>CUITIVA</v>
      </c>
      <c r="V3" s="37" t="str">
        <f>'PUNTO 6 TUBO SIFON'!$E$6</f>
        <v>CUITIVA</v>
      </c>
      <c r="W3" s="37" t="str">
        <f>'PUNTO 6 1,2 MTS TUBO SIFON'!$E$6</f>
        <v>CUITIVA</v>
      </c>
      <c r="X3" s="37" t="str">
        <f>'PUNTO 7 60 - 80 CM'!$E$6</f>
        <v>CUITIVA</v>
      </c>
      <c r="Y3" s="37" t="str">
        <f>'PUNTO 7 TUBO SIFON'!$E$6</f>
        <v>CUITIVA</v>
      </c>
      <c r="Z3" s="37" t="str">
        <f>'PUNTO 7 1,2 MTS TUBO SIFON'!$E$6</f>
        <v>CUITIVA</v>
      </c>
      <c r="AA3" s="37" t="str">
        <f>'PUNTO 8 60 - 80 CM'!$E$6</f>
        <v>CUITIVA</v>
      </c>
      <c r="AB3" s="37" t="str">
        <f>'PUNTO 8 TUBO SIFON'!$E$6</f>
        <v>CUITIVA</v>
      </c>
      <c r="AC3" s="37" t="str">
        <f>'PUNTO 8 1,2 MTS TUBO SIFON'!$E$6</f>
        <v>CUITIVA</v>
      </c>
      <c r="AD3" s="37" t="str">
        <f>'PUNTO 9 60 - 80 CM'!$E$6</f>
        <v>CUITIVA</v>
      </c>
      <c r="AE3" s="37" t="str">
        <f>'PUNTO 9 TUBO SIFON'!$E$6</f>
        <v>CUITIVA</v>
      </c>
      <c r="AF3" s="37" t="str">
        <f>'PUNTO 9 1,2 MTS TUBO SIFON'!$E$6</f>
        <v>CUITIVA</v>
      </c>
      <c r="AG3" s="37" t="str">
        <f>'PUNTO 10 60 - 80 CM'!$E$6</f>
        <v>CUITIVA</v>
      </c>
      <c r="AH3" s="37" t="str">
        <f>'PUNTO 10 TUBO SIFON'!$E$6</f>
        <v>CUITIVA</v>
      </c>
      <c r="AI3" s="37" t="str">
        <f>'PUNTO 10 1,2 MTS TUBO SIFON'!$E$6</f>
        <v>CUITIVA</v>
      </c>
    </row>
    <row r="4" spans="2:35" s="5" customFormat="1" ht="21.75" customHeight="1">
      <c r="B4" s="70" t="s">
        <v>359</v>
      </c>
      <c r="C4" s="71"/>
      <c r="D4" s="72"/>
      <c r="E4" s="62" t="s">
        <v>360</v>
      </c>
      <c r="F4" s="73" t="s">
        <v>361</v>
      </c>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5"/>
    </row>
    <row r="5" spans="2:36" ht="15.75" customHeight="1">
      <c r="B5" s="63" t="s">
        <v>3</v>
      </c>
      <c r="C5" s="63"/>
      <c r="D5" s="63"/>
      <c r="E5" s="31">
        <f>'JAULAS ACUATRUCHAS'!$H$4</f>
        <v>209098</v>
      </c>
      <c r="F5" s="31">
        <f>'PUNTO 1 60 - 80 CM'!$H$4</f>
        <v>209099</v>
      </c>
      <c r="G5" s="31">
        <f>'PUNTO 1 TUBO SIFON'!$H$4</f>
        <v>209100</v>
      </c>
      <c r="H5" s="31">
        <f>'PUNTO 1 1,2 MTS TUBO SIFON'!$H$4</f>
        <v>209101</v>
      </c>
      <c r="I5" s="31">
        <f>'PUNTO 2 60 - 80 CM'!$H$4</f>
        <v>209144</v>
      </c>
      <c r="J5" s="31">
        <f>'PUNTO 2 TUBO SIFON'!$H$4</f>
        <v>209145</v>
      </c>
      <c r="K5" s="31">
        <f>'PUNTO 2 1,2 MTS TUBO SIFON'!$H$4</f>
        <v>209146</v>
      </c>
      <c r="L5" s="31">
        <f>'PUNTO 3 60 - 80 CM'!$H$4</f>
        <v>209147</v>
      </c>
      <c r="M5" s="31">
        <f>'PUNTO 3 TUBO SIFON'!$H$4</f>
        <v>209148</v>
      </c>
      <c r="N5" s="31">
        <f>'PUNTO 3 1,2 MTS TUBO SIFON'!$H$4</f>
        <v>209149</v>
      </c>
      <c r="O5" s="31">
        <f>'PUNTO 4 60 - 80 CM'!$H$4</f>
        <v>209156</v>
      </c>
      <c r="P5" s="31">
        <f>'PUNTO 4 TUBO SIFON'!$H$4</f>
        <v>209157</v>
      </c>
      <c r="Q5" s="31">
        <f>'PUNTO 4 1,2 MTS TUBO SIFON'!$H$4</f>
        <v>209158</v>
      </c>
      <c r="R5" s="31">
        <f>'PUNTO 5 60 - 80 CM'!$H$4</f>
        <v>209159</v>
      </c>
      <c r="S5" s="31">
        <f>'PUNTO 5 TUBO SIFON'!$H$4</f>
        <v>209160</v>
      </c>
      <c r="T5" s="31">
        <f>'PUNTO 5 1,2 MTS TUBO SIFON'!$H$4</f>
        <v>209161</v>
      </c>
      <c r="U5" s="31">
        <f>'PUNTO 6 60 - 80 CM'!$H$4</f>
        <v>209162</v>
      </c>
      <c r="V5" s="31">
        <f>'PUNTO 6 TUBO SIFON'!$H$4</f>
        <v>209163</v>
      </c>
      <c r="W5" s="31">
        <f>'PUNTO 6 1,2 MTS TUBO SIFON'!$H$4</f>
        <v>209164</v>
      </c>
      <c r="X5" s="31">
        <f>'PUNTO 7 60 - 80 CM'!$H$4</f>
        <v>209173</v>
      </c>
      <c r="Y5" s="31">
        <f>'PUNTO 7 TUBO SIFON'!$H$4</f>
        <v>209174</v>
      </c>
      <c r="Z5" s="31">
        <f>'PUNTO 7 1,2 MTS TUBO SIFON'!$H$4</f>
        <v>209175</v>
      </c>
      <c r="AA5" s="31">
        <f>'PUNTO 8 60 - 80 CM'!$H$4</f>
        <v>209176</v>
      </c>
      <c r="AB5" s="31">
        <f>'PUNTO 8 TUBO SIFON'!$H$4</f>
        <v>209177</v>
      </c>
      <c r="AC5" s="31">
        <f>'PUNTO 8 1,2 MTS TUBO SIFON'!$H$4</f>
        <v>209178</v>
      </c>
      <c r="AD5" s="31">
        <f>'PUNTO 9 60 - 80 CM'!$H$4</f>
        <v>209187</v>
      </c>
      <c r="AE5" s="31">
        <f>'PUNTO 9 TUBO SIFON'!$H$4</f>
        <v>209188</v>
      </c>
      <c r="AF5" s="31">
        <f>'PUNTO 9 1,2 MTS TUBO SIFON'!$H$4</f>
        <v>209189</v>
      </c>
      <c r="AG5" s="31">
        <f>'PUNTO 10 60 - 80 CM'!$H$4</f>
        <v>209190</v>
      </c>
      <c r="AH5" s="31">
        <f>'PUNTO 10 TUBO SIFON'!$H$4</f>
        <v>209191</v>
      </c>
      <c r="AI5" s="31">
        <f>'PUNTO 10 1,2 MTS TUBO SIFON'!$H$4</f>
        <v>209192</v>
      </c>
      <c r="AJ5" s="2"/>
    </row>
    <row r="6" spans="2:36" ht="40">
      <c r="B6" s="63" t="s">
        <v>4</v>
      </c>
      <c r="C6" s="63"/>
      <c r="D6" s="63"/>
      <c r="E6" s="31" t="str">
        <f>MID('JAULAS ACUATRUCHAS'!$E$8,1,FIND("LAT:",'JAULAS ACUATRUCHAS'!$E$8,1)-2)</f>
        <v>JAULAS ACUATRUCHAS</v>
      </c>
      <c r="F6" s="31" t="str">
        <f>MID('PUNTO 1 60 - 80 CM'!$E$8,1,FIND("LAT:",'PUNTO 1 60 - 80 CM'!$E$8,1)-2)</f>
        <v>PUNTO 1 / 60 - 80 CM</v>
      </c>
      <c r="G6" s="31" t="str">
        <f>MID('PUNTO 1 TUBO SIFON'!$E$8,1,FIND("LAT:",'PUNTO 1 TUBO SIFON'!$E$8,1)-2)</f>
        <v>PUNTO 1 PROFUNDIDAD TUBO SIFON</v>
      </c>
      <c r="H6" s="31" t="str">
        <f>MID('PUNTO 1 1,2 MTS TUBO SIFON'!$E$8,1,FIND("LAT:",'PUNTO 1 1,2 MTS TUBO SIFON'!$E$8,1)-2)</f>
        <v>PUNTO 1 POR DEBAJO 1 - 2 METROS TUBO SIFON</v>
      </c>
      <c r="I6" s="31" t="str">
        <f>MID('PUNTO 2 60 - 80 CM'!$E$8,1,FIND("LAT:",'PUNTO 2 60 - 80 CM'!$E$8,1)-2)</f>
        <v>PUNTO 2 60 - 80 CM</v>
      </c>
      <c r="J6" s="31" t="str">
        <f>MID('PUNTO 2 TUBO SIFON'!$E$8,1,FIND("LAT:",'PUNTO 2 TUBO SIFON'!$E$8,1)-2)</f>
        <v>PUNTO 2 PROFUNDIDAD TUBO SIFON</v>
      </c>
      <c r="K6" s="31" t="str">
        <f>MID('PUNTO 2 1,2 MTS TUBO SIFON'!$E$8,1,FIND("LAT :",'PUNTO 2 1,2 MTS TUBO SIFON'!$E$8,1)-2)</f>
        <v>PUNTO 2 POR DEBAJO 1 - 2 METROS TUBO SIFON</v>
      </c>
      <c r="L6" s="31" t="str">
        <f>MID('PUNTO 3 60 - 80 CM'!$E$8,1,FIND("LAT:",'PUNTO 3 60 - 80 CM'!$E$8,1)-2)</f>
        <v>PUNTO 3 60 - 80 CM</v>
      </c>
      <c r="M6" s="31" t="str">
        <f>MID('PUNTO 3 TUBO SIFON'!$E$8,1,FIND("LAT:",'PUNTO 3 TUBO SIFON'!$E$8,1)-2)</f>
        <v>PUNTO 3 PROFUNDIDAD TUBO SIFON</v>
      </c>
      <c r="N6" s="31" t="str">
        <f>MID('PUNTO 3 1,2 MTS TUBO SIFON'!$E$8,1,FIND("LAT:",'PUNTO 3 1,2 MTS TUBO SIFON'!$E$8,1)-2)</f>
        <v>PUNTO 3 POR DEBAJO 1 - 2 METROS TUBO SIFON</v>
      </c>
      <c r="O6" s="31" t="str">
        <f>MID('PUNTO 4 60 - 80 CM'!$E$8,1,FIND("LAT:",'PUNTO 4 60 - 80 CM'!$E$8,1)-2)</f>
        <v>PUNTO 4 60 - 80 CM</v>
      </c>
      <c r="P6" s="31" t="str">
        <f>MID('PUNTO 4 TUBO SIFON'!$E$8,1,FIND("LAT:",'PUNTO 4 TUBO SIFON'!$E$8,1)-2)</f>
        <v>PUNTO 4 PROFUNDIDAD TUBO SIFON</v>
      </c>
      <c r="Q6" s="31" t="str">
        <f>MID('PUNTO 4 1,2 MTS TUBO SIFON'!$E$8,1,FIND("LAT :",'PUNTO 4 1,2 MTS TUBO SIFON'!$E$8,1)-2)</f>
        <v>PUNTO 4 POR DEBAJO 1 - 2 METROS TUBO SIFON</v>
      </c>
      <c r="R6" s="31" t="str">
        <f>MID('PUNTO 5 60 - 80 CM'!$E$8,1,FIND("LAT:",'PUNTO 5 60 - 80 CM'!$E$8,1)-2)</f>
        <v>PUNTO 5 60 - 80 CM</v>
      </c>
      <c r="S6" s="31" t="str">
        <f>MID('PUNTO 5 TUBO SIFON'!$E$8,1,FIND("LAT:",'PUNTO 5 TUBO SIFON'!$E$8,1)-2)</f>
        <v>PUNTO 5 PROFUNDIDAD TUBO SIFON</v>
      </c>
      <c r="T6" s="31" t="str">
        <f>MID('PUNTO 5 1,2 MTS TUBO SIFON'!$E$8,1,FIND("LAT:",'PUNTO 5 1,2 MTS TUBO SIFON'!$E$8,1)-2)</f>
        <v>PUNTO 5 POR DEBAJO 1 - 2 METROS TUBO SIFON</v>
      </c>
      <c r="U6" s="31" t="str">
        <f>MID('PUNTO 6 60 - 80 CM'!$E$8,1,FIND("LAT:",'PUNTO 6 60 - 80 CM'!$E$8,1)-2)</f>
        <v>PUNTO 6 60 - 80 CM</v>
      </c>
      <c r="V6" s="31" t="str">
        <f>MID('PUNTO 6 TUBO SIFON'!$E$8,1,FIND("LAT :",'PUNTO 6 TUBO SIFON'!$E$8,1)-2)</f>
        <v>PUNTO 6 PROFUNDIDAD TUBO SIFON</v>
      </c>
      <c r="W6" s="31" t="str">
        <f>MID('PUNTO 6 1,2 MTS TUBO SIFON'!$E$8,1,FIND("LAT:",'PUNTO 6 1,2 MTS TUBO SIFON'!$E$8,1)-2)</f>
        <v>PUNTO 6 POR DEBAJO 1 - 2 METROS TUBO SIFON</v>
      </c>
      <c r="X6" s="31" t="str">
        <f>MID('PUNTO 7 60 - 80 CM'!$E$8,1,FIND("LAT:",'PUNTO 7 60 - 80 CM'!$E$8,1)-2)</f>
        <v>PUNTO 7 60 - 80 CM</v>
      </c>
      <c r="Y6" s="31" t="str">
        <f>MID('PUNTO 7 TUBO SIFON'!$E$8,1,FIND("LAT:",'PUNTO 7 TUBO SIFON'!$E$8,1)-2)</f>
        <v>PUNTO 7 PROFUNDIDAD TUBO SIFON</v>
      </c>
      <c r="Z6" s="31" t="str">
        <f>MID('PUNTO 7 1,2 MTS TUBO SIFON'!$E$8,1,FIND("LAT:",'PUNTO 7 1,2 MTS TUBO SIFON'!$E$8,1)-2)</f>
        <v>PUNTO 7 POR DEBAJO 1 - 2 MTS TUBO SIFON</v>
      </c>
      <c r="AA6" s="31" t="str">
        <f>MID('PUNTO 8 60 - 80 CM'!$E$8,1,FIND("LAT:",'PUNTO 8 60 - 80 CM'!$E$8,1)-2)</f>
        <v>PUNTO 8 60 - 80 CM</v>
      </c>
      <c r="AB6" s="31" t="str">
        <f>MID('PUNTO 8 TUBO SIFON'!$E$8,1,FIND("LAT:",'PUNTO 8 TUBO SIFON'!$E$8,1)-2)</f>
        <v>PUNTO 8 PROFUNDIDAD TUBO SIFON</v>
      </c>
      <c r="AC6" s="31" t="str">
        <f>MID('PUNTO 8 1,2 MTS TUBO SIFON'!$E$8,1,FIND("LAT:",'PUNTO 8 1,2 MTS TUBO SIFON'!$E$8,1)-2)</f>
        <v>PUNTO 8 POR DEBAJO 1 - 2 MTS TUBO SIFON</v>
      </c>
      <c r="AD6" s="31" t="str">
        <f>MID('PUNTO 9 60 - 80 CM'!$E$8,1,FIND("LAT:",'PUNTO 9 60 - 80 CM'!$E$8,1)-2)</f>
        <v>PUNTO 9 60 - 80 CM</v>
      </c>
      <c r="AE6" s="31" t="str">
        <f>MID('PUNTO 9 TUBO SIFON'!$E$8,1,FIND("LAT:",'PUNTO 9 TUBO SIFON'!$E$8,1)-2)</f>
        <v>PUNTO 9 PROFUNDIDAD TUBO SIFON</v>
      </c>
      <c r="AF6" s="31" t="str">
        <f>MID('PUNTO 9 1,2 MTS TUBO SIFON'!$E$8,1,FIND("LAT:",'PUNTO 9 1,2 MTS TUBO SIFON'!$E$8,1)-2)</f>
        <v>PUNTO 9 POR DEBAJO 1 - 2 MTS TUBO SIFON</v>
      </c>
      <c r="AG6" s="31" t="str">
        <f>MID('PUNTO 10 60 - 80 CM'!$E$8,1,FIND("LAT:",'PUNTO 10 60 - 80 CM'!$E$8,1)-2)</f>
        <v>PUNTO 10 60 - 80 CM</v>
      </c>
      <c r="AH6" s="31" t="str">
        <f>MID('PUNTO 10 TUBO SIFON'!$E$8,1,FIND("LAT:",'PUNTO 10 TUBO SIFON'!$E$8,1)-2)</f>
        <v>PUNTO 10 PROFUNDIDAD TUBO SIFON</v>
      </c>
      <c r="AI6" s="31" t="str">
        <f>MID('PUNTO 10 1,2 MTS TUBO SIFON'!$E$8,1,FIND("LAT:",'PUNTO 10 1,2 MTS TUBO SIFON'!$E$8,1)-2)</f>
        <v>PUNTO 10 POR DEBAJO 1 - 2 MTS TUBO SIFON</v>
      </c>
      <c r="AJ6" s="2"/>
    </row>
    <row r="7" spans="2:36" ht="15.75" customHeight="1">
      <c r="B7" s="63" t="s">
        <v>358</v>
      </c>
      <c r="C7" s="69" t="s">
        <v>334</v>
      </c>
      <c r="D7" s="69"/>
      <c r="E7" s="31" t="s">
        <v>336</v>
      </c>
      <c r="F7" s="31" t="s">
        <v>338</v>
      </c>
      <c r="G7" s="31" t="s">
        <v>338</v>
      </c>
      <c r="H7" s="31" t="s">
        <v>338</v>
      </c>
      <c r="I7" s="31" t="s">
        <v>340</v>
      </c>
      <c r="J7" s="31" t="s">
        <v>340</v>
      </c>
      <c r="K7" s="31" t="s">
        <v>340</v>
      </c>
      <c r="L7" s="31" t="s">
        <v>342</v>
      </c>
      <c r="M7" s="31" t="s">
        <v>342</v>
      </c>
      <c r="N7" s="31" t="s">
        <v>342</v>
      </c>
      <c r="O7" s="31" t="s">
        <v>344</v>
      </c>
      <c r="P7" s="31" t="s">
        <v>344</v>
      </c>
      <c r="Q7" s="31" t="s">
        <v>344</v>
      </c>
      <c r="R7" s="31" t="s">
        <v>346</v>
      </c>
      <c r="S7" s="31" t="s">
        <v>346</v>
      </c>
      <c r="T7" s="31" t="s">
        <v>346</v>
      </c>
      <c r="U7" s="31" t="s">
        <v>349</v>
      </c>
      <c r="V7" s="31" t="s">
        <v>349</v>
      </c>
      <c r="W7" s="31" t="s">
        <v>349</v>
      </c>
      <c r="X7" s="31" t="s">
        <v>350</v>
      </c>
      <c r="Y7" s="31" t="s">
        <v>350</v>
      </c>
      <c r="Z7" s="31" t="s">
        <v>350</v>
      </c>
      <c r="AA7" s="31" t="s">
        <v>352</v>
      </c>
      <c r="AB7" s="31" t="s">
        <v>352</v>
      </c>
      <c r="AC7" s="31" t="s">
        <v>352</v>
      </c>
      <c r="AD7" s="31" t="s">
        <v>354</v>
      </c>
      <c r="AE7" s="31" t="s">
        <v>354</v>
      </c>
      <c r="AF7" s="31" t="s">
        <v>354</v>
      </c>
      <c r="AG7" s="31" t="s">
        <v>356</v>
      </c>
      <c r="AH7" s="31" t="s">
        <v>356</v>
      </c>
      <c r="AI7" s="31" t="s">
        <v>356</v>
      </c>
      <c r="AJ7" s="2"/>
    </row>
    <row r="8" spans="2:36" ht="15.75" customHeight="1">
      <c r="B8" s="63"/>
      <c r="C8" s="69" t="s">
        <v>335</v>
      </c>
      <c r="D8" s="69"/>
      <c r="E8" s="31" t="s">
        <v>337</v>
      </c>
      <c r="F8" s="31" t="s">
        <v>339</v>
      </c>
      <c r="G8" s="31" t="s">
        <v>339</v>
      </c>
      <c r="H8" s="31" t="s">
        <v>339</v>
      </c>
      <c r="I8" s="31" t="s">
        <v>341</v>
      </c>
      <c r="J8" s="31" t="s">
        <v>341</v>
      </c>
      <c r="K8" s="31" t="s">
        <v>341</v>
      </c>
      <c r="L8" s="31" t="s">
        <v>343</v>
      </c>
      <c r="M8" s="31" t="s">
        <v>343</v>
      </c>
      <c r="N8" s="31" t="s">
        <v>343</v>
      </c>
      <c r="O8" s="31" t="s">
        <v>345</v>
      </c>
      <c r="P8" s="31" t="s">
        <v>345</v>
      </c>
      <c r="Q8" s="31" t="s">
        <v>345</v>
      </c>
      <c r="R8" s="31" t="s">
        <v>347</v>
      </c>
      <c r="S8" s="31" t="s">
        <v>347</v>
      </c>
      <c r="T8" s="31" t="s">
        <v>347</v>
      </c>
      <c r="U8" s="31" t="s">
        <v>348</v>
      </c>
      <c r="V8" s="31" t="s">
        <v>348</v>
      </c>
      <c r="W8" s="31" t="s">
        <v>348</v>
      </c>
      <c r="X8" s="31" t="s">
        <v>351</v>
      </c>
      <c r="Y8" s="31" t="s">
        <v>351</v>
      </c>
      <c r="Z8" s="31" t="s">
        <v>351</v>
      </c>
      <c r="AA8" s="31" t="s">
        <v>353</v>
      </c>
      <c r="AB8" s="31" t="s">
        <v>353</v>
      </c>
      <c r="AC8" s="31" t="s">
        <v>353</v>
      </c>
      <c r="AD8" s="31" t="s">
        <v>355</v>
      </c>
      <c r="AE8" s="31" t="s">
        <v>355</v>
      </c>
      <c r="AF8" s="31" t="s">
        <v>355</v>
      </c>
      <c r="AG8" s="31" t="s">
        <v>357</v>
      </c>
      <c r="AH8" s="31" t="s">
        <v>357</v>
      </c>
      <c r="AI8" s="31" t="s">
        <v>357</v>
      </c>
      <c r="AJ8" s="2"/>
    </row>
    <row r="9" spans="2:36" s="34" customFormat="1" ht="15.75" customHeight="1">
      <c r="B9" s="63" t="s">
        <v>364</v>
      </c>
      <c r="C9" s="64" t="s">
        <v>362</v>
      </c>
      <c r="D9" s="65"/>
      <c r="E9" s="31">
        <v>2173770.403</v>
      </c>
      <c r="F9" s="31">
        <v>2173702.408</v>
      </c>
      <c r="G9" s="31">
        <v>2173702.408</v>
      </c>
      <c r="H9" s="31">
        <v>2173702.408</v>
      </c>
      <c r="I9" s="31">
        <v>2173423.149</v>
      </c>
      <c r="J9" s="31">
        <v>2173423.149</v>
      </c>
      <c r="K9" s="31">
        <v>2173423.149</v>
      </c>
      <c r="L9" s="31">
        <v>2173011.836</v>
      </c>
      <c r="M9" s="31">
        <v>2173011.836</v>
      </c>
      <c r="N9" s="31">
        <v>2173011.836</v>
      </c>
      <c r="O9" s="31">
        <v>2172919.719</v>
      </c>
      <c r="P9" s="31">
        <v>2172919.719</v>
      </c>
      <c r="Q9" s="31">
        <v>2172919.719</v>
      </c>
      <c r="R9" s="31">
        <v>2173159.225</v>
      </c>
      <c r="S9" s="31">
        <v>2173159.225</v>
      </c>
      <c r="T9" s="31">
        <v>2173159.225</v>
      </c>
      <c r="U9" s="31">
        <v>2172594.403</v>
      </c>
      <c r="V9" s="31">
        <v>2172594.403</v>
      </c>
      <c r="W9" s="31">
        <v>2172594.403</v>
      </c>
      <c r="X9" s="31">
        <v>2173512.279</v>
      </c>
      <c r="Y9" s="31">
        <v>2173512.279</v>
      </c>
      <c r="Z9" s="31">
        <v>2173512.279</v>
      </c>
      <c r="AA9" s="31">
        <v>2172735.7</v>
      </c>
      <c r="AB9" s="31">
        <v>2172735.7</v>
      </c>
      <c r="AC9" s="31">
        <v>2172735.7</v>
      </c>
      <c r="AD9" s="31">
        <v>2172256.825</v>
      </c>
      <c r="AE9" s="31">
        <v>2172256.825</v>
      </c>
      <c r="AF9" s="31">
        <v>2172256.825</v>
      </c>
      <c r="AG9" s="31">
        <v>2171946.738</v>
      </c>
      <c r="AH9" s="31">
        <v>2171946.738</v>
      </c>
      <c r="AI9" s="31">
        <v>2171946.738</v>
      </c>
      <c r="AJ9" s="33"/>
    </row>
    <row r="10" spans="2:36" s="34" customFormat="1" ht="15.75" customHeight="1">
      <c r="B10" s="63"/>
      <c r="C10" s="64" t="s">
        <v>363</v>
      </c>
      <c r="D10" s="65"/>
      <c r="E10" s="31">
        <v>5010132.883</v>
      </c>
      <c r="F10" s="31">
        <v>5006430.311</v>
      </c>
      <c r="G10" s="31">
        <v>5006430.311</v>
      </c>
      <c r="H10" s="31">
        <v>5006430.311</v>
      </c>
      <c r="I10" s="31">
        <v>5006928.529</v>
      </c>
      <c r="J10" s="31">
        <v>5006928.529</v>
      </c>
      <c r="K10" s="31">
        <v>5006928.529</v>
      </c>
      <c r="L10" s="31">
        <v>5006728.68</v>
      </c>
      <c r="M10" s="31">
        <v>5006728.68</v>
      </c>
      <c r="N10" s="31">
        <v>5006728.68</v>
      </c>
      <c r="O10" s="31">
        <v>5006356.582</v>
      </c>
      <c r="P10" s="31">
        <v>5006356.582</v>
      </c>
      <c r="Q10" s="31">
        <v>5006356.582</v>
      </c>
      <c r="R10" s="31">
        <v>5007291.437</v>
      </c>
      <c r="S10" s="31">
        <v>5007291.437</v>
      </c>
      <c r="T10" s="31">
        <v>5007291.437</v>
      </c>
      <c r="U10" s="31">
        <v>5006707.196</v>
      </c>
      <c r="V10" s="31">
        <v>5006707.196</v>
      </c>
      <c r="W10" s="31">
        <v>5006707.196</v>
      </c>
      <c r="X10" s="31">
        <v>5007974.102</v>
      </c>
      <c r="Y10" s="31">
        <v>5007974.102</v>
      </c>
      <c r="Z10" s="31">
        <v>5007974.102</v>
      </c>
      <c r="AA10" s="31">
        <v>5007675.894</v>
      </c>
      <c r="AB10" s="31">
        <v>5007675.894</v>
      </c>
      <c r="AC10" s="31">
        <v>5007675.894</v>
      </c>
      <c r="AD10" s="31">
        <v>5007168.526</v>
      </c>
      <c r="AE10" s="31">
        <v>5007168.526</v>
      </c>
      <c r="AF10" s="31">
        <v>5007168.526</v>
      </c>
      <c r="AG10" s="31">
        <v>5006362.827</v>
      </c>
      <c r="AH10" s="31">
        <v>5006362.827</v>
      </c>
      <c r="AI10" s="31">
        <v>5006362.827</v>
      </c>
      <c r="AJ10" s="33"/>
    </row>
    <row r="11" spans="2:37" ht="52.5">
      <c r="B11" s="57" t="s">
        <v>7</v>
      </c>
      <c r="C11" s="57" t="s">
        <v>8</v>
      </c>
      <c r="D11" s="57" t="s">
        <v>9</v>
      </c>
      <c r="E11" s="57" t="str">
        <f aca="true" t="shared" si="0" ref="E11:AI11">CONCATENATE(E5," - ",E6)</f>
        <v>209098 - JAULAS ACUATRUCHAS</v>
      </c>
      <c r="F11" s="57" t="str">
        <f t="shared" si="0"/>
        <v>209099 - PUNTO 1 / 60 - 80 CM</v>
      </c>
      <c r="G11" s="57" t="str">
        <f t="shared" si="0"/>
        <v>209100 - PUNTO 1 PROFUNDIDAD TUBO SIFON</v>
      </c>
      <c r="H11" s="57" t="str">
        <f t="shared" si="0"/>
        <v>209101 - PUNTO 1 POR DEBAJO 1 - 2 METROS TUBO SIFON</v>
      </c>
      <c r="I11" s="57" t="str">
        <f t="shared" si="0"/>
        <v>209144 - PUNTO 2 60 - 80 CM</v>
      </c>
      <c r="J11" s="57" t="str">
        <f t="shared" si="0"/>
        <v>209145 - PUNTO 2 PROFUNDIDAD TUBO SIFON</v>
      </c>
      <c r="K11" s="57" t="str">
        <f t="shared" si="0"/>
        <v>209146 - PUNTO 2 POR DEBAJO 1 - 2 METROS TUBO SIFON</v>
      </c>
      <c r="L11" s="57" t="str">
        <f t="shared" si="0"/>
        <v>209147 - PUNTO 3 60 - 80 CM</v>
      </c>
      <c r="M11" s="57" t="str">
        <f t="shared" si="0"/>
        <v>209148 - PUNTO 3 PROFUNDIDAD TUBO SIFON</v>
      </c>
      <c r="N11" s="57" t="str">
        <f t="shared" si="0"/>
        <v>209149 - PUNTO 3 POR DEBAJO 1 - 2 METROS TUBO SIFON</v>
      </c>
      <c r="O11" s="57" t="str">
        <f t="shared" si="0"/>
        <v>209156 - PUNTO 4 60 - 80 CM</v>
      </c>
      <c r="P11" s="57" t="str">
        <f t="shared" si="0"/>
        <v>209157 - PUNTO 4 PROFUNDIDAD TUBO SIFON</v>
      </c>
      <c r="Q11" s="57" t="str">
        <f t="shared" si="0"/>
        <v>209158 - PUNTO 4 POR DEBAJO 1 - 2 METROS TUBO SIFON</v>
      </c>
      <c r="R11" s="57" t="str">
        <f t="shared" si="0"/>
        <v>209159 - PUNTO 5 60 - 80 CM</v>
      </c>
      <c r="S11" s="57" t="str">
        <f t="shared" si="0"/>
        <v>209160 - PUNTO 5 PROFUNDIDAD TUBO SIFON</v>
      </c>
      <c r="T11" s="57" t="str">
        <f t="shared" si="0"/>
        <v>209161 - PUNTO 5 POR DEBAJO 1 - 2 METROS TUBO SIFON</v>
      </c>
      <c r="U11" s="57" t="str">
        <f t="shared" si="0"/>
        <v>209162 - PUNTO 6 60 - 80 CM</v>
      </c>
      <c r="V11" s="57" t="str">
        <f t="shared" si="0"/>
        <v>209163 - PUNTO 6 PROFUNDIDAD TUBO SIFON</v>
      </c>
      <c r="W11" s="57" t="str">
        <f t="shared" si="0"/>
        <v>209164 - PUNTO 6 POR DEBAJO 1 - 2 METROS TUBO SIFON</v>
      </c>
      <c r="X11" s="57" t="str">
        <f t="shared" si="0"/>
        <v>209173 - PUNTO 7 60 - 80 CM</v>
      </c>
      <c r="Y11" s="57" t="str">
        <f t="shared" si="0"/>
        <v>209174 - PUNTO 7 PROFUNDIDAD TUBO SIFON</v>
      </c>
      <c r="Z11" s="57" t="str">
        <f t="shared" si="0"/>
        <v>209175 - PUNTO 7 POR DEBAJO 1 - 2 MTS TUBO SIFON</v>
      </c>
      <c r="AA11" s="57" t="str">
        <f t="shared" si="0"/>
        <v>209176 - PUNTO 8 60 - 80 CM</v>
      </c>
      <c r="AB11" s="57" t="str">
        <f t="shared" si="0"/>
        <v>209177 - PUNTO 8 PROFUNDIDAD TUBO SIFON</v>
      </c>
      <c r="AC11" s="57" t="str">
        <f t="shared" si="0"/>
        <v>209178 - PUNTO 8 POR DEBAJO 1 - 2 MTS TUBO SIFON</v>
      </c>
      <c r="AD11" s="57" t="str">
        <f t="shared" si="0"/>
        <v>209187 - PUNTO 9 60 - 80 CM</v>
      </c>
      <c r="AE11" s="57" t="str">
        <f t="shared" si="0"/>
        <v>209188 - PUNTO 9 PROFUNDIDAD TUBO SIFON</v>
      </c>
      <c r="AF11" s="57" t="str">
        <f t="shared" si="0"/>
        <v>209189 - PUNTO 9 POR DEBAJO 1 - 2 MTS TUBO SIFON</v>
      </c>
      <c r="AG11" s="57" t="str">
        <f t="shared" si="0"/>
        <v>209190 - PUNTO 10 60 - 80 CM</v>
      </c>
      <c r="AH11" s="57" t="str">
        <f t="shared" si="0"/>
        <v>209191 - PUNTO 10 PROFUNDIDAD TUBO SIFON</v>
      </c>
      <c r="AI11" s="57" t="str">
        <f t="shared" si="0"/>
        <v>209192 - PUNTO 10 POR DEBAJO 1 - 2 MTS TUBO SIFON</v>
      </c>
      <c r="AK11" s="2"/>
    </row>
    <row r="12" spans="2:37" ht="15">
      <c r="B12" s="51" t="s">
        <v>10</v>
      </c>
      <c r="C12" s="36" t="s">
        <v>11</v>
      </c>
      <c r="D12" s="36" t="s">
        <v>12</v>
      </c>
      <c r="E12" s="35" t="str">
        <f>INDEX('JAULAS ACUATRUCHAS'!$H$14:$H$73,MATCH(RESULTADOS!$B$12,'JAULAS ACUATRUCHAS'!$D$14:$D$73,0))</f>
        <v>&lt;0,005</v>
      </c>
      <c r="F12" s="35" t="str">
        <f>INDEX('PUNTO 1 60 - 80 CM'!$H$14:$H$73,MATCH(RESULTADOS!$B$12,'PUNTO 1 60 - 80 CM'!$D$14:$D$73,0))</f>
        <v>&lt;0,005</v>
      </c>
      <c r="G12" s="35" t="str">
        <f>INDEX('PUNTO 1 TUBO SIFON'!$H$14:$H$73,MATCH(RESULTADOS!$B$12,'PUNTO 1 TUBO SIFON'!$D$14:$D$73,0))</f>
        <v>&lt;0,005</v>
      </c>
      <c r="H12" s="35" t="str">
        <f>INDEX('PUNTO 1 1,2 MTS TUBO SIFON'!$H$14:$H$73,MATCH(RESULTADOS!$B$12,'PUNTO 1 1,2 MTS TUBO SIFON'!$D$14:$D$73,0))</f>
        <v>&lt;0,005</v>
      </c>
      <c r="I12" s="35" t="str">
        <f>INDEX('PUNTO 2 60 - 80 CM'!$H$14:$H$73,MATCH(RESULTADOS!$B$12,'PUNTO 2 60 - 80 CM'!$D$14:$D$73,0))</f>
        <v>&lt;0,005</v>
      </c>
      <c r="J12" s="35" t="str">
        <f>INDEX('PUNTO 2 TUBO SIFON'!$H$14:$H$73,MATCH(RESULTADOS!$B$12,'PUNTO 2 TUBO SIFON'!$D$14:$D$73,0))</f>
        <v>&lt;0,005</v>
      </c>
      <c r="K12" s="35" t="str">
        <f>INDEX('PUNTO 2 1,2 MTS TUBO SIFON'!$H$14:$H$73,MATCH(RESULTADOS!$B$12,'PUNTO 2 1,2 MTS TUBO SIFON'!$D$14:$D$73,0))</f>
        <v>&lt;0,005</v>
      </c>
      <c r="L12" s="35" t="str">
        <f>INDEX('PUNTO 3 60 - 80 CM'!$H$14:$H$73,MATCH(RESULTADOS!$B$12,'PUNTO 3 60 - 80 CM'!$D$14:$D$73,0))</f>
        <v>&lt;0,005</v>
      </c>
      <c r="M12" s="35" t="str">
        <f>INDEX('PUNTO 3 TUBO SIFON'!$H$14:$H$73,MATCH(RESULTADOS!$B$12,'PUNTO 3 TUBO SIFON'!$D$14:$D$73,0))</f>
        <v>&lt;0,005</v>
      </c>
      <c r="N12" s="35" t="str">
        <f>INDEX('PUNTO 3 1,2 MTS TUBO SIFON'!$H$14:$H$73,MATCH(RESULTADOS!$B$12,'PUNTO 3 1,2 MTS TUBO SIFON'!$D$14:$D$73,0))</f>
        <v>&lt;0,005</v>
      </c>
      <c r="O12" s="35" t="str">
        <f>INDEX('PUNTO 4 60 - 80 CM'!$H$14:$H$73,MATCH(RESULTADOS!$B$12,'PUNTO 4 60 - 80 CM'!$D$14:$D$73,0))</f>
        <v>&lt;0,005</v>
      </c>
      <c r="P12" s="35" t="str">
        <f>INDEX('PUNTO 4 TUBO SIFON'!$H$14:$H$73,MATCH(RESULTADOS!$B$12,'PUNTO 4 TUBO SIFON'!$D$14:$D$73,0))</f>
        <v>&lt;0,005</v>
      </c>
      <c r="Q12" s="35" t="str">
        <f>INDEX('PUNTO 4 1,2 MTS TUBO SIFON'!$H$14:$H$73,MATCH(RESULTADOS!$B$12,'PUNTO 4 1,2 MTS TUBO SIFON'!$D$14:$D$73,0))</f>
        <v>&lt;0,005</v>
      </c>
      <c r="R12" s="35" t="str">
        <f>INDEX('PUNTO 5 60 - 80 CM'!$H$14:$H$73,MATCH(RESULTADOS!$B$12,'PUNTO 5 60 - 80 CM'!$D$14:$D$73,0))</f>
        <v>&lt;0,005</v>
      </c>
      <c r="S12" s="35" t="str">
        <f>INDEX('PUNTO 5 TUBO SIFON'!$H$14:$H$73,MATCH(RESULTADOS!$B$12,'PUNTO 5 TUBO SIFON'!$D$14:$D$73,0))</f>
        <v>&lt;0,005</v>
      </c>
      <c r="T12" s="35" t="str">
        <f>INDEX('PUNTO 5 1,2 MTS TUBO SIFON'!$H$14:$H$73,MATCH(RESULTADOS!$B$12,'PUNTO 5 1,2 MTS TUBO SIFON'!$D$14:$D$73,0))</f>
        <v>&lt;0,005</v>
      </c>
      <c r="U12" s="35" t="str">
        <f>INDEX('PUNTO 6 60 - 80 CM'!$H$14:$H$73,MATCH(RESULTADOS!$B$12,'PUNTO 6 60 - 80 CM'!$D$14:$D$73,0))</f>
        <v>&lt;0,005</v>
      </c>
      <c r="V12" s="35" t="str">
        <f>INDEX('PUNTO 6 TUBO SIFON'!$H$14:$H$73,MATCH(RESULTADOS!$B$12,'PUNTO 6 TUBO SIFON'!$D$14:$D$73,0))</f>
        <v>&lt;0,005</v>
      </c>
      <c r="W12" s="35" t="str">
        <f>INDEX('PUNTO 6 1,2 MTS TUBO SIFON'!$H$14:$H$73,MATCH(RESULTADOS!$B$12,'PUNTO 6 1,2 MTS TUBO SIFON'!$D$14:$D$73,0))</f>
        <v>&lt;0,005</v>
      </c>
      <c r="X12" s="35" t="str">
        <f>INDEX('PUNTO 7 60 - 80 CM'!$H$14:$H$73,MATCH(RESULTADOS!$B$12,'PUNTO 7 60 - 80 CM'!$D$14:$D$73,0))</f>
        <v>&lt;0,005</v>
      </c>
      <c r="Y12" s="35" t="str">
        <f>INDEX('PUNTO 7 TUBO SIFON'!$H$14:$H$73,MATCH(RESULTADOS!$B$12,'PUNTO 7 TUBO SIFON'!$D$14:$D$73,0))</f>
        <v>&lt;0,005</v>
      </c>
      <c r="Z12" s="35" t="str">
        <f>INDEX('PUNTO 7 1,2 MTS TUBO SIFON'!$H$14:$H$73,MATCH(RESULTADOS!$B$12,'PUNTO 7 1,2 MTS TUBO SIFON'!$D$14:$D$73,0))</f>
        <v>&lt;0,005</v>
      </c>
      <c r="AA12" s="35" t="str">
        <f>INDEX('PUNTO 8 60 - 80 CM'!$H$14:$H$73,MATCH(RESULTADOS!$B$12,'PUNTO 8 60 - 80 CM'!$D$14:$D$73,0))</f>
        <v>&lt;0,005</v>
      </c>
      <c r="AB12" s="35" t="str">
        <f>INDEX('PUNTO 8 TUBO SIFON'!$H$14:$H$73,MATCH(RESULTADOS!$B$12,'PUNTO 8 TUBO SIFON'!$D$14:$D$73,0))</f>
        <v>&lt;0,005</v>
      </c>
      <c r="AC12" s="35" t="str">
        <f>INDEX('PUNTO 8 1,2 MTS TUBO SIFON'!$H$14:$H$73,MATCH(RESULTADOS!$B$12,'PUNTO 8 1,2 MTS TUBO SIFON'!$D$14:$D$73,0))</f>
        <v>&lt;0,005</v>
      </c>
      <c r="AD12" s="35" t="str">
        <f>INDEX('PUNTO 9 60 - 80 CM'!$H$14:$H$73,MATCH(RESULTADOS!$B$12,'PUNTO 9 60 - 80 CM'!$D$14:$D$73,0))</f>
        <v>&lt;0,005</v>
      </c>
      <c r="AE12" s="35" t="str">
        <f>INDEX('PUNTO 9 TUBO SIFON'!$H$14:$H$73,MATCH(RESULTADOS!$B$12,'PUNTO 9 TUBO SIFON'!$D$14:$D$73,0))</f>
        <v>&lt;0,005</v>
      </c>
      <c r="AF12" s="35" t="str">
        <f>INDEX('PUNTO 9 1,2 MTS TUBO SIFON'!$H$14:$H$73,MATCH(RESULTADOS!$B$12,'PUNTO 9 1,2 MTS TUBO SIFON'!$D$14:$D$73,0))</f>
        <v>&lt;0,005</v>
      </c>
      <c r="AG12" s="35" t="str">
        <f>INDEX('PUNTO 10 60 - 80 CM'!$H$14:$H$73,MATCH(RESULTADOS!$B$12,'PUNTO 10 60 - 80 CM'!$D$14:$D$73,0))</f>
        <v>&lt;0,005</v>
      </c>
      <c r="AH12" s="35" t="str">
        <f>INDEX('PUNTO 10 TUBO SIFON'!$H$14:$H$73,MATCH(RESULTADOS!$B$12,'PUNTO 10 TUBO SIFON'!$D$14:$D$73,0))</f>
        <v>&lt;0,005</v>
      </c>
      <c r="AI12" s="35" t="str">
        <f>INDEX('PUNTO 10 1,2 MTS TUBO SIFON'!$H$14:$H$73,MATCH(RESULTADOS!$B$12,'PUNTO 10 1,2 MTS TUBO SIFON'!$D$14:$D$73,0))</f>
        <v>&lt;0,005</v>
      </c>
      <c r="AK12" s="2"/>
    </row>
    <row r="13" spans="2:37" ht="15">
      <c r="B13" s="51" t="s">
        <v>14</v>
      </c>
      <c r="C13" s="36" t="s">
        <v>167</v>
      </c>
      <c r="D13" s="36" t="s">
        <v>15</v>
      </c>
      <c r="E13" s="35" t="str">
        <f>INDEX('JAULAS ACUATRUCHAS'!$H$14:$H$73,MATCH(RESULTADOS!$B$13,'JAULAS ACUATRUCHAS'!$D$14:$D$73,0))</f>
        <v>&lt;0,090</v>
      </c>
      <c r="F13" s="35" t="str">
        <f>INDEX('PUNTO 1 60 - 80 CM'!$H$14:$H$73,MATCH(RESULTADOS!$B$13,'PUNTO 1 60 - 80 CM'!$D$14:$D$73,0))</f>
        <v>&lt;0,090</v>
      </c>
      <c r="G13" s="35" t="str">
        <f>INDEX('PUNTO 1 TUBO SIFON'!$H$14:$H$73,MATCH(RESULTADOS!$B$13,'PUNTO 1 TUBO SIFON'!$D$14:$D$73,0))</f>
        <v>&lt;0,090</v>
      </c>
      <c r="H13" s="35" t="str">
        <f>INDEX('PUNTO 1 1,2 MTS TUBO SIFON'!$H$14:$H$73,MATCH(RESULTADOS!$B$13,'PUNTO 1 1,2 MTS TUBO SIFON'!$D$14:$D$73,0))</f>
        <v>&lt;0,090</v>
      </c>
      <c r="I13" s="35" t="str">
        <f>INDEX('PUNTO 2 60 - 80 CM'!$H$14:$H$73,MATCH(RESULTADOS!$B$13,'PUNTO 2 60 - 80 CM'!$D$14:$D$73,0))</f>
        <v>&lt;0,090</v>
      </c>
      <c r="J13" s="35" t="str">
        <f>INDEX('PUNTO 2 TUBO SIFON'!$H$14:$H$73,MATCH(RESULTADOS!$B$13,'PUNTO 2 TUBO SIFON'!$D$14:$D$73,0))</f>
        <v>&lt;0,090</v>
      </c>
      <c r="K13" s="35" t="str">
        <f>INDEX('PUNTO 2 1,2 MTS TUBO SIFON'!$H$14:$H$73,MATCH(RESULTADOS!$B$13,'PUNTO 2 1,2 MTS TUBO SIFON'!$D$14:$D$73,0))</f>
        <v>&lt;0,090</v>
      </c>
      <c r="L13" s="35" t="str">
        <f>INDEX('PUNTO 3 60 - 80 CM'!$H$14:$H$73,MATCH(RESULTADOS!$B$13,'PUNTO 3 60 - 80 CM'!$D$14:$D$73,0))</f>
        <v>&lt;0,090</v>
      </c>
      <c r="M13" s="35" t="str">
        <f>INDEX('PUNTO 3 TUBO SIFON'!$H$14:$H$73,MATCH(RESULTADOS!$B$13,'PUNTO 3 TUBO SIFON'!$D$14:$D$73,0))</f>
        <v>&lt;0,090</v>
      </c>
      <c r="N13" s="35" t="str">
        <f>INDEX('PUNTO 3 1,2 MTS TUBO SIFON'!$H$14:$H$73,MATCH(RESULTADOS!$B$13,'PUNTO 3 1,2 MTS TUBO SIFON'!$D$14:$D$73,0))</f>
        <v>&lt;0,090</v>
      </c>
      <c r="O13" s="35" t="str">
        <f>INDEX('PUNTO 4 60 - 80 CM'!$H$14:$H$73,MATCH(RESULTADOS!$B$13,'PUNTO 4 60 - 80 CM'!$D$14:$D$73,0))</f>
        <v>&lt;0,090</v>
      </c>
      <c r="P13" s="35" t="str">
        <f>INDEX('PUNTO 4 TUBO SIFON'!$H$14:$H$73,MATCH(RESULTADOS!$B$13,'PUNTO 4 TUBO SIFON'!$D$14:$D$73,0))</f>
        <v>&lt;0,090</v>
      </c>
      <c r="Q13" s="35" t="str">
        <f>INDEX('PUNTO 4 1,2 MTS TUBO SIFON'!$H$14:$H$73,MATCH(RESULTADOS!$B$13,'PUNTO 4 1,2 MTS TUBO SIFON'!$D$14:$D$73,0))</f>
        <v>&lt;0,090</v>
      </c>
      <c r="R13" s="35" t="str">
        <f>INDEX('PUNTO 5 60 - 80 CM'!$H$14:$H$73,MATCH(RESULTADOS!$B$13,'PUNTO 5 60 - 80 CM'!$D$14:$D$73,0))</f>
        <v>&lt;0,090</v>
      </c>
      <c r="S13" s="35" t="str">
        <f>INDEX('PUNTO 5 TUBO SIFON'!$H$14:$H$73,MATCH(RESULTADOS!$B$13,'PUNTO 5 TUBO SIFON'!$D$14:$D$73,0))</f>
        <v>&lt;0,090</v>
      </c>
      <c r="T13" s="35" t="str">
        <f>INDEX('PUNTO 5 1,2 MTS TUBO SIFON'!$H$14:$H$73,MATCH(RESULTADOS!$B$13,'PUNTO 5 1,2 MTS TUBO SIFON'!$D$14:$D$73,0))</f>
        <v>&lt;0,090</v>
      </c>
      <c r="U13" s="35" t="str">
        <f>INDEX('PUNTO 6 60 - 80 CM'!$H$14:$H$73,MATCH(RESULTADOS!$B$13,'PUNTO 6 60 - 80 CM'!$D$14:$D$73,0))</f>
        <v>&lt;0,090</v>
      </c>
      <c r="V13" s="35" t="str">
        <f>INDEX('PUNTO 6 TUBO SIFON'!$H$14:$H$73,MATCH(RESULTADOS!$B$13,'PUNTO 6 TUBO SIFON'!$D$14:$D$73,0))</f>
        <v>&lt;0,090</v>
      </c>
      <c r="W13" s="35" t="str">
        <f>INDEX('PUNTO 6 1,2 MTS TUBO SIFON'!$H$14:$H$73,MATCH(RESULTADOS!$B$13,'PUNTO 6 1,2 MTS TUBO SIFON'!$D$14:$D$73,0))</f>
        <v>&lt;0,090</v>
      </c>
      <c r="X13" s="35" t="str">
        <f>INDEX('PUNTO 7 60 - 80 CM'!$H$14:$H$73,MATCH(RESULTADOS!$B$13,'PUNTO 7 60 - 80 CM'!$D$14:$D$73,0))</f>
        <v>&lt;0,090</v>
      </c>
      <c r="Y13" s="35" t="str">
        <f>INDEX('PUNTO 7 TUBO SIFON'!$H$14:$H$73,MATCH(RESULTADOS!$B$13,'PUNTO 7 TUBO SIFON'!$D$14:$D$73,0))</f>
        <v>&lt;0,090</v>
      </c>
      <c r="Z13" s="35" t="str">
        <f>INDEX('PUNTO 7 1,2 MTS TUBO SIFON'!$H$14:$H$73,MATCH(RESULTADOS!$B$13,'PUNTO 7 1,2 MTS TUBO SIFON'!$D$14:$D$73,0))</f>
        <v>&lt;0,090</v>
      </c>
      <c r="AA13" s="35" t="str">
        <f>INDEX('PUNTO 8 60 - 80 CM'!$H$14:$H$73,MATCH(RESULTADOS!$B$13,'PUNTO 8 60 - 80 CM'!$D$14:$D$73,0))</f>
        <v>&lt;0,090</v>
      </c>
      <c r="AB13" s="35" t="str">
        <f>INDEX('PUNTO 8 TUBO SIFON'!$H$14:$H$73,MATCH(RESULTADOS!$B$13,'PUNTO 8 TUBO SIFON'!$D$14:$D$73,0))</f>
        <v>&lt;0,090</v>
      </c>
      <c r="AC13" s="35" t="str">
        <f>INDEX('PUNTO 8 1,2 MTS TUBO SIFON'!$H$14:$H$73,MATCH(RESULTADOS!$B$13,'PUNTO 8 1,2 MTS TUBO SIFON'!$D$14:$D$73,0))</f>
        <v>&lt;0,090</v>
      </c>
      <c r="AD13" s="35" t="str">
        <f>INDEX('PUNTO 9 60 - 80 CM'!$H$14:$H$73,MATCH(RESULTADOS!$B$13,'PUNTO 9 60 - 80 CM'!$D$14:$D$73,0))</f>
        <v>&lt;0,090</v>
      </c>
      <c r="AE13" s="35" t="str">
        <f>INDEX('PUNTO 9 TUBO SIFON'!$H$14:$H$73,MATCH(RESULTADOS!$B$13,'PUNTO 9 TUBO SIFON'!$D$14:$D$73,0))</f>
        <v>&lt;0,090</v>
      </c>
      <c r="AF13" s="35" t="str">
        <f>INDEX('PUNTO 9 1,2 MTS TUBO SIFON'!$H$14:$H$73,MATCH(RESULTADOS!$B$13,'PUNTO 9 1,2 MTS TUBO SIFON'!$D$14:$D$73,0))</f>
        <v>&lt;0,090</v>
      </c>
      <c r="AG13" s="35" t="str">
        <f>INDEX('PUNTO 10 60 - 80 CM'!$H$14:$H$73,MATCH(RESULTADOS!$B$13,'PUNTO 10 60 - 80 CM'!$D$14:$D$73,0))</f>
        <v>&lt;0,090</v>
      </c>
      <c r="AH13" s="35" t="str">
        <f>INDEX('PUNTO 10 TUBO SIFON'!$H$14:$H$73,MATCH(RESULTADOS!$B$13,'PUNTO 10 TUBO SIFON'!$D$14:$D$73,0))</f>
        <v>&lt;0,090</v>
      </c>
      <c r="AI13" s="35" t="str">
        <f>INDEX('PUNTO 10 1,2 MTS TUBO SIFON'!$H$14:$H$73,MATCH(RESULTADOS!$B$13,'PUNTO 10 1,2 MTS TUBO SIFON'!$D$14:$D$73,0))</f>
        <v>&lt;0,090</v>
      </c>
      <c r="AK13" s="2"/>
    </row>
    <row r="14" spans="2:37" ht="15">
      <c r="B14" s="51" t="s">
        <v>17</v>
      </c>
      <c r="C14" s="36" t="s">
        <v>18</v>
      </c>
      <c r="D14" s="36" t="s">
        <v>165</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K14" s="2"/>
    </row>
    <row r="15" spans="2:37" ht="15">
      <c r="B15" s="56" t="s">
        <v>323</v>
      </c>
      <c r="C15" s="35" t="s">
        <v>18</v>
      </c>
      <c r="D15" s="36" t="s">
        <v>19</v>
      </c>
      <c r="E15" s="35" t="str">
        <f>INDEX('JAULAS ACUATRUCHAS'!$H$14:$H$73,MATCH(RESULTADOS!$B$15,'JAULAS ACUATRUCHAS'!$D$14:$D$73,0))</f>
        <v>&lt;0,00025</v>
      </c>
      <c r="F15" s="35" t="str">
        <f>INDEX('PUNTO 1 60 - 80 CM'!$H$14:$H$73,MATCH(RESULTADOS!$B$15,'PUNTO 1 60 - 80 CM'!$D$14:$D$73,0))</f>
        <v>&lt;0,00025</v>
      </c>
      <c r="G15" s="35" t="str">
        <f>INDEX('PUNTO 1 TUBO SIFON'!$H$14:$H$73,MATCH(RESULTADOS!$B$15,'PUNTO 1 TUBO SIFON'!$D$14:$D$73,0))</f>
        <v>&lt;0,00025</v>
      </c>
      <c r="H15" s="35" t="str">
        <f>INDEX('PUNTO 1 1,2 MTS TUBO SIFON'!$H$14:$H$73,MATCH(RESULTADOS!$B$15,'PUNTO 1 1,2 MTS TUBO SIFON'!$D$14:$D$73,0))</f>
        <v>&lt;0,00025</v>
      </c>
      <c r="I15" s="35" t="str">
        <f>INDEX('PUNTO 2 60 - 80 CM'!$H$14:$H$73,MATCH(RESULTADOS!$B$15,'PUNTO 2 60 - 80 CM'!$D$14:$D$73,0))</f>
        <v>&lt;0,00025</v>
      </c>
      <c r="J15" s="35" t="str">
        <f>INDEX('PUNTO 2 TUBO SIFON'!$H$14:$H$73,MATCH(RESULTADOS!$B$15,'PUNTO 2 TUBO SIFON'!$D$14:$D$73,0))</f>
        <v>&lt;0,00025</v>
      </c>
      <c r="K15" s="35" t="str">
        <f>INDEX('PUNTO 2 1,2 MTS TUBO SIFON'!$H$14:$H$73,MATCH(RESULTADOS!$B$15,'PUNTO 2 1,2 MTS TUBO SIFON'!$D$14:$D$73,0))</f>
        <v>&lt;0,00025</v>
      </c>
      <c r="L15" s="35" t="str">
        <f>INDEX('PUNTO 3 60 - 80 CM'!$H$14:$H$73,MATCH(RESULTADOS!$B$15,'PUNTO 3 60 - 80 CM'!$D$14:$D$73,0))</f>
        <v>&lt;0,00025</v>
      </c>
      <c r="M15" s="35" t="str">
        <f>INDEX('PUNTO 3 TUBO SIFON'!$H$14:$H$73,MATCH(RESULTADOS!$B$15,'PUNTO 3 TUBO SIFON'!$D$14:$D$73,0))</f>
        <v>&lt;0,00025</v>
      </c>
      <c r="N15" s="35" t="str">
        <f>INDEX('PUNTO 3 1,2 MTS TUBO SIFON'!$H$14:$H$73,MATCH(RESULTADOS!$B$15,'PUNTO 3 1,2 MTS TUBO SIFON'!$D$14:$D$73,0))</f>
        <v>&lt;0,00025</v>
      </c>
      <c r="O15" s="35" t="str">
        <f>INDEX('PUNTO 4 60 - 80 CM'!$H$14:$H$73,MATCH(RESULTADOS!$B$15,'PUNTO 4 60 - 80 CM'!$D$14:$D$73,0))</f>
        <v>&lt;0,00025</v>
      </c>
      <c r="P15" s="35" t="str">
        <f>INDEX('PUNTO 4 TUBO SIFON'!$H$14:$H$73,MATCH(RESULTADOS!$B$15,'PUNTO 4 TUBO SIFON'!$D$14:$D$73,0))</f>
        <v>&lt;0,00025</v>
      </c>
      <c r="Q15" s="35" t="str">
        <f>INDEX('PUNTO 4 1,2 MTS TUBO SIFON'!$H$14:$H$73,MATCH(RESULTADOS!$B$15,'PUNTO 4 1,2 MTS TUBO SIFON'!$D$14:$D$73,0))</f>
        <v>&lt;0,00025</v>
      </c>
      <c r="R15" s="35" t="str">
        <f>INDEX('PUNTO 5 60 - 80 CM'!$H$14:$H$73,MATCH(RESULTADOS!$B$15,'PUNTO 5 60 - 80 CM'!$D$14:$D$73,0))</f>
        <v>&lt;0,00025</v>
      </c>
      <c r="S15" s="35" t="str">
        <f>INDEX('PUNTO 5 TUBO SIFON'!$H$14:$H$73,MATCH(RESULTADOS!$B$15,'PUNTO 5 TUBO SIFON'!$D$14:$D$73,0))</f>
        <v>&lt;0,00025</v>
      </c>
      <c r="T15" s="35" t="str">
        <f>INDEX('PUNTO 5 1,2 MTS TUBO SIFON'!$H$14:$H$73,MATCH(RESULTADOS!$B$15,'PUNTO 5 1,2 MTS TUBO SIFON'!$D$14:$D$73,0))</f>
        <v>&lt;0,00025</v>
      </c>
      <c r="U15" s="35" t="str">
        <f>INDEX('PUNTO 6 60 - 80 CM'!$H$14:$H$73,MATCH(RESULTADOS!$B$15,'PUNTO 6 60 - 80 CM'!$D$14:$D$73,0))</f>
        <v>&lt;0,00025</v>
      </c>
      <c r="V15" s="35" t="str">
        <f>INDEX('PUNTO 6 TUBO SIFON'!$H$14:$H$73,MATCH(RESULTADOS!$B$15,'PUNTO 6 TUBO SIFON'!$D$14:$D$73,0))</f>
        <v>&lt;0,00025</v>
      </c>
      <c r="W15" s="35" t="str">
        <f>INDEX('PUNTO 6 1,2 MTS TUBO SIFON'!$H$14:$H$73,MATCH(RESULTADOS!$B$15,'PUNTO 6 1,2 MTS TUBO SIFON'!$D$14:$D$73,0))</f>
        <v>&lt;0,00025</v>
      </c>
      <c r="X15" s="35" t="str">
        <f>INDEX('PUNTO 7 60 - 80 CM'!$H$14:$H$73,MATCH(RESULTADOS!$B$15,'PUNTO 7 60 - 80 CM'!$D$14:$D$73,0))</f>
        <v>&lt;0,00025</v>
      </c>
      <c r="Y15" s="35" t="str">
        <f>INDEX('PUNTO 7 TUBO SIFON'!$H$14:$H$73,MATCH(RESULTADOS!$B$15,'PUNTO 7 TUBO SIFON'!$D$14:$D$73,0))</f>
        <v>&lt;0,00025</v>
      </c>
      <c r="Z15" s="35" t="str">
        <f>INDEX('PUNTO 7 1,2 MTS TUBO SIFON'!$H$14:$H$73,MATCH(RESULTADOS!$B$15,'PUNTO 7 1,2 MTS TUBO SIFON'!$D$14:$D$73,0))</f>
        <v>&lt;0,00025</v>
      </c>
      <c r="AA15" s="35" t="str">
        <f>INDEX('PUNTO 8 60 - 80 CM'!$H$14:$H$73,MATCH(RESULTADOS!$B$15,'PUNTO 8 60 - 80 CM'!$D$14:$D$73,0))</f>
        <v>&lt;0,00025</v>
      </c>
      <c r="AB15" s="35" t="str">
        <f>INDEX('PUNTO 8 TUBO SIFON'!$H$14:$H$73,MATCH(RESULTADOS!$B$15,'PUNTO 8 TUBO SIFON'!$D$14:$D$73,0))</f>
        <v>&lt;0,00025</v>
      </c>
      <c r="AC15" s="35" t="str">
        <f>INDEX('PUNTO 8 1,2 MTS TUBO SIFON'!$H$14:$H$73,MATCH(RESULTADOS!$B$15,'PUNTO 8 1,2 MTS TUBO SIFON'!$D$14:$D$73,0))</f>
        <v>&lt;0,00025</v>
      </c>
      <c r="AD15" s="35" t="str">
        <f>INDEX('PUNTO 9 60 - 80 CM'!$H$14:$H$73,MATCH(RESULTADOS!$B$15,'PUNTO 9 60 - 80 CM'!$D$14:$D$73,0))</f>
        <v>&lt;0,00025</v>
      </c>
      <c r="AE15" s="35" t="str">
        <f>INDEX('PUNTO 9 TUBO SIFON'!$H$14:$H$73,MATCH(RESULTADOS!$B$15,'PUNTO 9 TUBO SIFON'!$D$14:$D$73,0))</f>
        <v>&lt;0,00025</v>
      </c>
      <c r="AF15" s="35" t="str">
        <f>INDEX('PUNTO 9 1,2 MTS TUBO SIFON'!$H$14:$H$73,MATCH(RESULTADOS!$B$15,'PUNTO 9 1,2 MTS TUBO SIFON'!$D$14:$D$73,0))</f>
        <v>&lt;0,00025</v>
      </c>
      <c r="AG15" s="35" t="str">
        <f>INDEX('PUNTO 10 60 - 80 CM'!$H$14:$H$73,MATCH(RESULTADOS!$B$15,'PUNTO 10 60 - 80 CM'!$D$14:$D$73,0))</f>
        <v>&lt;0,00025</v>
      </c>
      <c r="AH15" s="35" t="str">
        <f>INDEX('PUNTO 10 TUBO SIFON'!$H$14:$H$73,MATCH(RESULTADOS!$B$15,'PUNTO 10 TUBO SIFON'!$D$14:$D$73,0))</f>
        <v>&lt;0,00025</v>
      </c>
      <c r="AI15" s="35" t="str">
        <f>INDEX('PUNTO 10 1,2 MTS TUBO SIFON'!$H$14:$H$73,MATCH(RESULTADOS!$B$15,'PUNTO 10 1,2 MTS TUBO SIFON'!$D$14:$D$73,0))</f>
        <v>&lt;0,00025</v>
      </c>
      <c r="AK15" s="2"/>
    </row>
    <row r="16" spans="2:37" ht="15">
      <c r="B16" s="56" t="s">
        <v>324</v>
      </c>
      <c r="C16" s="35" t="s">
        <v>18</v>
      </c>
      <c r="D16" s="36" t="s">
        <v>19</v>
      </c>
      <c r="E16" s="35" t="str">
        <f>INDEX('JAULAS ACUATRUCHAS'!$H$14:$H$73,MATCH(RESULTADOS!$B$16,'JAULAS ACUATRUCHAS'!$D$14:$D$73,0))</f>
        <v>&lt;0,00025</v>
      </c>
      <c r="F16" s="35" t="str">
        <f>INDEX('PUNTO 1 60 - 80 CM'!$H$14:$H$73,MATCH(RESULTADOS!$B$16,'PUNTO 1 60 - 80 CM'!$D$14:$D$73,0))</f>
        <v>&lt;0,00025</v>
      </c>
      <c r="G16" s="35" t="str">
        <f>INDEX('PUNTO 1 TUBO SIFON'!$H$14:$H$73,MATCH(RESULTADOS!$B$16,'PUNTO 1 TUBO SIFON'!$D$14:$D$73,0))</f>
        <v>&lt;0,00025</v>
      </c>
      <c r="H16" s="35" t="str">
        <f>INDEX('PUNTO 1 1,2 MTS TUBO SIFON'!$H$14:$H$73,MATCH(RESULTADOS!$B$16,'PUNTO 1 1,2 MTS TUBO SIFON'!$D$14:$D$73,0))</f>
        <v>&lt;0,00025</v>
      </c>
      <c r="I16" s="35" t="str">
        <f>INDEX('PUNTO 2 60 - 80 CM'!$H$14:$H$73,MATCH(RESULTADOS!$B$16,'PUNTO 2 60 - 80 CM'!$D$14:$D$73,0))</f>
        <v>&lt;0,00025</v>
      </c>
      <c r="J16" s="35" t="str">
        <f>INDEX('PUNTO 2 TUBO SIFON'!$H$14:$H$73,MATCH(RESULTADOS!$B$16,'PUNTO 2 TUBO SIFON'!$D$14:$D$73,0))</f>
        <v>&lt;0,00025</v>
      </c>
      <c r="K16" s="35" t="str">
        <f>INDEX('PUNTO 2 1,2 MTS TUBO SIFON'!$H$14:$H$73,MATCH(RESULTADOS!$B$16,'PUNTO 2 1,2 MTS TUBO SIFON'!$D$14:$D$73,0))</f>
        <v>&lt;0,00025</v>
      </c>
      <c r="L16" s="35" t="str">
        <f>INDEX('PUNTO 3 60 - 80 CM'!$H$14:$H$73,MATCH(RESULTADOS!$B$16,'PUNTO 3 60 - 80 CM'!$D$14:$D$73,0))</f>
        <v>&lt;0,00025</v>
      </c>
      <c r="M16" s="35" t="str">
        <f>INDEX('PUNTO 3 TUBO SIFON'!$H$14:$H$73,MATCH(RESULTADOS!$B$16,'PUNTO 3 TUBO SIFON'!$D$14:$D$73,0))</f>
        <v>&lt;0,00025</v>
      </c>
      <c r="N16" s="35" t="str">
        <f>INDEX('PUNTO 3 1,2 MTS TUBO SIFON'!$H$14:$H$73,MATCH(RESULTADOS!$B$16,'PUNTO 3 1,2 MTS TUBO SIFON'!$D$14:$D$73,0))</f>
        <v>&lt;0,00025</v>
      </c>
      <c r="O16" s="35" t="str">
        <f>INDEX('PUNTO 4 60 - 80 CM'!$H$14:$H$73,MATCH(RESULTADOS!$B$16,'PUNTO 4 60 - 80 CM'!$D$14:$D$73,0))</f>
        <v>&lt;0,00025</v>
      </c>
      <c r="P16" s="35" t="str">
        <f>INDEX('PUNTO 4 TUBO SIFON'!$H$14:$H$73,MATCH(RESULTADOS!$B$16,'PUNTO 4 TUBO SIFON'!$D$14:$D$73,0))</f>
        <v>&lt;0,00025</v>
      </c>
      <c r="Q16" s="35" t="str">
        <f>INDEX('PUNTO 4 1,2 MTS TUBO SIFON'!$H$14:$H$73,MATCH(RESULTADOS!$B$16,'PUNTO 4 1,2 MTS TUBO SIFON'!$D$14:$D$73,0))</f>
        <v>&lt;0,00025</v>
      </c>
      <c r="R16" s="35" t="str">
        <f>INDEX('PUNTO 5 60 - 80 CM'!$H$14:$H$73,MATCH(RESULTADOS!$B$16,'PUNTO 5 60 - 80 CM'!$D$14:$D$73,0))</f>
        <v>&lt;0,00025</v>
      </c>
      <c r="S16" s="35" t="str">
        <f>INDEX('PUNTO 5 TUBO SIFON'!$H$14:$H$73,MATCH(RESULTADOS!$B$16,'PUNTO 5 TUBO SIFON'!$D$14:$D$73,0))</f>
        <v>&lt;0,00025</v>
      </c>
      <c r="T16" s="35" t="str">
        <f>INDEX('PUNTO 5 1,2 MTS TUBO SIFON'!$H$14:$H$73,MATCH(RESULTADOS!$B$16,'PUNTO 5 1,2 MTS TUBO SIFON'!$D$14:$D$73,0))</f>
        <v>&lt;0,00025</v>
      </c>
      <c r="U16" s="35" t="str">
        <f>INDEX('PUNTO 6 60 - 80 CM'!$H$14:$H$73,MATCH(RESULTADOS!$B$16,'PUNTO 6 60 - 80 CM'!$D$14:$D$73,0))</f>
        <v>&lt;0,00025</v>
      </c>
      <c r="V16" s="35" t="str">
        <f>INDEX('PUNTO 6 TUBO SIFON'!$H$14:$H$73,MATCH(RESULTADOS!$B$16,'PUNTO 6 TUBO SIFON'!$D$14:$D$73,0))</f>
        <v>&lt;0,00025</v>
      </c>
      <c r="W16" s="35" t="str">
        <f>INDEX('PUNTO 6 1,2 MTS TUBO SIFON'!$H$14:$H$73,MATCH(RESULTADOS!$B$16,'PUNTO 6 1,2 MTS TUBO SIFON'!$D$14:$D$73,0))</f>
        <v>&lt;0,00025</v>
      </c>
      <c r="X16" s="35" t="str">
        <f>INDEX('PUNTO 7 60 - 80 CM'!$H$14:$H$73,MATCH(RESULTADOS!$B$16,'PUNTO 7 60 - 80 CM'!$D$14:$D$73,0))</f>
        <v>&lt;0,00025</v>
      </c>
      <c r="Y16" s="35" t="str">
        <f>INDEX('PUNTO 7 TUBO SIFON'!$H$14:$H$73,MATCH(RESULTADOS!$B$16,'PUNTO 7 TUBO SIFON'!$D$14:$D$73,0))</f>
        <v>&lt;0,00025</v>
      </c>
      <c r="Z16" s="35" t="str">
        <f>INDEX('PUNTO 7 1,2 MTS TUBO SIFON'!$H$14:$H$73,MATCH(RESULTADOS!$B$16,'PUNTO 7 1,2 MTS TUBO SIFON'!$D$14:$D$73,0))</f>
        <v>&lt;0,00025</v>
      </c>
      <c r="AA16" s="35" t="str">
        <f>INDEX('PUNTO 8 60 - 80 CM'!$H$14:$H$73,MATCH(RESULTADOS!$B$16,'PUNTO 8 60 - 80 CM'!$D$14:$D$73,0))</f>
        <v>&lt;0,00025</v>
      </c>
      <c r="AB16" s="35" t="str">
        <f>INDEX('PUNTO 8 TUBO SIFON'!$H$14:$H$73,MATCH(RESULTADOS!$B$16,'PUNTO 8 TUBO SIFON'!$D$14:$D$73,0))</f>
        <v>&lt;0,00025</v>
      </c>
      <c r="AC16" s="35" t="str">
        <f>INDEX('PUNTO 8 1,2 MTS TUBO SIFON'!$H$14:$H$73,MATCH(RESULTADOS!$B$16,'PUNTO 8 1,2 MTS TUBO SIFON'!$D$14:$D$73,0))</f>
        <v>&lt;0,00025</v>
      </c>
      <c r="AD16" s="35" t="str">
        <f>INDEX('PUNTO 9 60 - 80 CM'!$H$14:$H$73,MATCH(RESULTADOS!$B$16,'PUNTO 9 60 - 80 CM'!$D$14:$D$73,0))</f>
        <v>&lt;0,00025</v>
      </c>
      <c r="AE16" s="35" t="str">
        <f>INDEX('PUNTO 9 TUBO SIFON'!$H$14:$H$73,MATCH(RESULTADOS!$B$16,'PUNTO 9 TUBO SIFON'!$D$14:$D$73,0))</f>
        <v>&lt;0,00025</v>
      </c>
      <c r="AF16" s="35" t="str">
        <f>INDEX('PUNTO 9 1,2 MTS TUBO SIFON'!$H$14:$H$73,MATCH(RESULTADOS!$B$16,'PUNTO 9 1,2 MTS TUBO SIFON'!$D$14:$D$73,0))</f>
        <v>&lt;0,00025</v>
      </c>
      <c r="AG16" s="35" t="str">
        <f>INDEX('PUNTO 10 60 - 80 CM'!$H$14:$H$73,MATCH(RESULTADOS!$B$16,'PUNTO 10 60 - 80 CM'!$D$14:$D$73,0))</f>
        <v>&lt;0,00025</v>
      </c>
      <c r="AH16" s="35" t="str">
        <f>INDEX('PUNTO 10 TUBO SIFON'!$H$14:$H$73,MATCH(RESULTADOS!$B$16,'PUNTO 10 TUBO SIFON'!$D$14:$D$73,0))</f>
        <v>&lt;0,00025</v>
      </c>
      <c r="AI16" s="35" t="str">
        <f>INDEX('PUNTO 10 1,2 MTS TUBO SIFON'!$H$14:$H$73,MATCH(RESULTADOS!$B$16,'PUNTO 10 1,2 MTS TUBO SIFON'!$D$14:$D$73,0))</f>
        <v>&lt;0,00025</v>
      </c>
      <c r="AK16" s="2"/>
    </row>
    <row r="17" spans="2:37" ht="15">
      <c r="B17" s="56" t="s">
        <v>325</v>
      </c>
      <c r="C17" s="35" t="s">
        <v>18</v>
      </c>
      <c r="D17" s="36" t="s">
        <v>19</v>
      </c>
      <c r="E17" s="35" t="str">
        <f>INDEX('JAULAS ACUATRUCHAS'!$H$14:$H$73,MATCH(RESULTADOS!$B$17,'JAULAS ACUATRUCHAS'!$D$14:$D$73,0))</f>
        <v>&lt;0,00025</v>
      </c>
      <c r="F17" s="35" t="str">
        <f>INDEX('PUNTO 1 60 - 80 CM'!$H$14:$H$73,MATCH(RESULTADOS!$B$17,'PUNTO 1 60 - 80 CM'!$D$14:$D$73,0))</f>
        <v>&lt;0,00025</v>
      </c>
      <c r="G17" s="35" t="str">
        <f>INDEX('PUNTO 1 TUBO SIFON'!$H$14:$H$73,MATCH(RESULTADOS!$B$17,'PUNTO 1 TUBO SIFON'!$D$14:$D$73,0))</f>
        <v>&lt;0,00025</v>
      </c>
      <c r="H17" s="35" t="str">
        <f>INDEX('PUNTO 1 1,2 MTS TUBO SIFON'!$H$14:$H$73,MATCH(RESULTADOS!$B$17,'PUNTO 1 1,2 MTS TUBO SIFON'!$D$14:$D$73,0))</f>
        <v>&lt;0,00025</v>
      </c>
      <c r="I17" s="35" t="str">
        <f>INDEX('PUNTO 2 60 - 80 CM'!$H$14:$H$73,MATCH(RESULTADOS!$B$17,'PUNTO 2 60 - 80 CM'!$D$14:$D$73,0))</f>
        <v>&lt;0,00025</v>
      </c>
      <c r="J17" s="35" t="str">
        <f>INDEX('PUNTO 2 TUBO SIFON'!$H$14:$H$73,MATCH(RESULTADOS!$B$17,'PUNTO 2 TUBO SIFON'!$D$14:$D$73,0))</f>
        <v>&lt;0,00025</v>
      </c>
      <c r="K17" s="35" t="str">
        <f>INDEX('PUNTO 2 1,2 MTS TUBO SIFON'!$H$14:$H$73,MATCH(RESULTADOS!$B$17,'PUNTO 2 1,2 MTS TUBO SIFON'!$D$14:$D$73,0))</f>
        <v>&lt;0,00025</v>
      </c>
      <c r="L17" s="35" t="str">
        <f>INDEX('PUNTO 3 60 - 80 CM'!$H$14:$H$73,MATCH(RESULTADOS!$B$17,'PUNTO 3 60 - 80 CM'!$D$14:$D$73,0))</f>
        <v>&lt;0,00025</v>
      </c>
      <c r="M17" s="35" t="str">
        <f>INDEX('PUNTO 3 TUBO SIFON'!$H$14:$H$73,MATCH(RESULTADOS!$B$17,'PUNTO 3 TUBO SIFON'!$D$14:$D$73,0))</f>
        <v>&lt;0,00025</v>
      </c>
      <c r="N17" s="35" t="str">
        <f>INDEX('PUNTO 3 1,2 MTS TUBO SIFON'!$H$14:$H$73,MATCH(RESULTADOS!$B$17,'PUNTO 3 1,2 MTS TUBO SIFON'!$D$14:$D$73,0))</f>
        <v>&lt;0,00025</v>
      </c>
      <c r="O17" s="35" t="str">
        <f>INDEX('PUNTO 4 60 - 80 CM'!$H$14:$H$73,MATCH(RESULTADOS!$B$17,'PUNTO 4 60 - 80 CM'!$D$14:$D$73,0))</f>
        <v>&lt;0,00025</v>
      </c>
      <c r="P17" s="35" t="str">
        <f>INDEX('PUNTO 4 TUBO SIFON'!$H$14:$H$73,MATCH(RESULTADOS!$B$17,'PUNTO 4 TUBO SIFON'!$D$14:$D$73,0))</f>
        <v>&lt;0,00025</v>
      </c>
      <c r="Q17" s="35" t="str">
        <f>INDEX('PUNTO 4 1,2 MTS TUBO SIFON'!$H$14:$H$73,MATCH(RESULTADOS!$B$17,'PUNTO 4 1,2 MTS TUBO SIFON'!$D$14:$D$73,0))</f>
        <v>&lt;0,00025</v>
      </c>
      <c r="R17" s="35" t="str">
        <f>INDEX('PUNTO 5 60 - 80 CM'!$H$14:$H$73,MATCH(RESULTADOS!$B$17,'PUNTO 5 60 - 80 CM'!$D$14:$D$73,0))</f>
        <v>&lt;0,00025</v>
      </c>
      <c r="S17" s="35" t="str">
        <f>INDEX('PUNTO 5 TUBO SIFON'!$H$14:$H$73,MATCH(RESULTADOS!$B$17,'PUNTO 5 TUBO SIFON'!$D$14:$D$73,0))</f>
        <v>&lt;0,00025</v>
      </c>
      <c r="T17" s="35" t="str">
        <f>INDEX('PUNTO 5 1,2 MTS TUBO SIFON'!$H$14:$H$73,MATCH(RESULTADOS!$B$17,'PUNTO 5 1,2 MTS TUBO SIFON'!$D$14:$D$73,0))</f>
        <v>&lt;0,00025</v>
      </c>
      <c r="U17" s="35" t="str">
        <f>INDEX('PUNTO 6 60 - 80 CM'!$H$14:$H$73,MATCH(RESULTADOS!$B$17,'PUNTO 6 60 - 80 CM'!$D$14:$D$73,0))</f>
        <v>&lt;0,00025</v>
      </c>
      <c r="V17" s="35" t="str">
        <f>INDEX('PUNTO 6 TUBO SIFON'!$H$14:$H$73,MATCH(RESULTADOS!$B$17,'PUNTO 6 TUBO SIFON'!$D$14:$D$73,0))</f>
        <v>&lt;0,00025</v>
      </c>
      <c r="W17" s="35" t="str">
        <f>INDEX('PUNTO 6 1,2 MTS TUBO SIFON'!$H$14:$H$73,MATCH(RESULTADOS!$B$17,'PUNTO 6 1,2 MTS TUBO SIFON'!$D$14:$D$73,0))</f>
        <v>&lt;0,00025</v>
      </c>
      <c r="X17" s="35" t="str">
        <f>INDEX('PUNTO 7 60 - 80 CM'!$H$14:$H$73,MATCH(RESULTADOS!$B$17,'PUNTO 7 60 - 80 CM'!$D$14:$D$73,0))</f>
        <v>&lt;0,00025</v>
      </c>
      <c r="Y17" s="35" t="str">
        <f>INDEX('PUNTO 7 TUBO SIFON'!$H$14:$H$73,MATCH(RESULTADOS!$B$17,'PUNTO 7 TUBO SIFON'!$D$14:$D$73,0))</f>
        <v>&lt;0,00025</v>
      </c>
      <c r="Z17" s="35" t="str">
        <f>INDEX('PUNTO 7 1,2 MTS TUBO SIFON'!$H$14:$H$73,MATCH(RESULTADOS!$B$17,'PUNTO 7 1,2 MTS TUBO SIFON'!$D$14:$D$73,0))</f>
        <v>&lt;0,00025</v>
      </c>
      <c r="AA17" s="35" t="str">
        <f>INDEX('PUNTO 8 60 - 80 CM'!$H$14:$H$73,MATCH(RESULTADOS!$B$17,'PUNTO 8 60 - 80 CM'!$D$14:$D$73,0))</f>
        <v>&lt;0,00025</v>
      </c>
      <c r="AB17" s="35" t="str">
        <f>INDEX('PUNTO 8 TUBO SIFON'!$H$14:$H$73,MATCH(RESULTADOS!$B$17,'PUNTO 8 TUBO SIFON'!$D$14:$D$73,0))</f>
        <v>&lt;0,00025</v>
      </c>
      <c r="AC17" s="35" t="str">
        <f>INDEX('PUNTO 8 1,2 MTS TUBO SIFON'!$H$14:$H$73,MATCH(RESULTADOS!$B$17,'PUNTO 8 1,2 MTS TUBO SIFON'!$D$14:$D$73,0))</f>
        <v>&lt;0,00025</v>
      </c>
      <c r="AD17" s="35" t="str">
        <f>INDEX('PUNTO 9 60 - 80 CM'!$H$14:$H$73,MATCH(RESULTADOS!$B$17,'PUNTO 9 60 - 80 CM'!$D$14:$D$73,0))</f>
        <v>&lt;0,00025</v>
      </c>
      <c r="AE17" s="35" t="str">
        <f>INDEX('PUNTO 9 TUBO SIFON'!$H$14:$H$73,MATCH(RESULTADOS!$B$17,'PUNTO 9 TUBO SIFON'!$D$14:$D$73,0))</f>
        <v>&lt;0,00025</v>
      </c>
      <c r="AF17" s="35" t="str">
        <f>INDEX('PUNTO 9 1,2 MTS TUBO SIFON'!$H$14:$H$73,MATCH(RESULTADOS!$B$17,'PUNTO 9 1,2 MTS TUBO SIFON'!$D$14:$D$73,0))</f>
        <v>&lt;0,00025</v>
      </c>
      <c r="AG17" s="35" t="str">
        <f>INDEX('PUNTO 10 60 - 80 CM'!$H$14:$H$73,MATCH(RESULTADOS!$B$17,'PUNTO 10 60 - 80 CM'!$D$14:$D$73,0))</f>
        <v>&lt;0,00025</v>
      </c>
      <c r="AH17" s="35" t="str">
        <f>INDEX('PUNTO 10 TUBO SIFON'!$H$14:$H$73,MATCH(RESULTADOS!$B$17,'PUNTO 10 TUBO SIFON'!$D$14:$D$73,0))</f>
        <v>&lt;0,00025</v>
      </c>
      <c r="AI17" s="35" t="str">
        <f>INDEX('PUNTO 10 1,2 MTS TUBO SIFON'!$H$14:$H$73,MATCH(RESULTADOS!$B$17,'PUNTO 10 1,2 MTS TUBO SIFON'!$D$14:$D$73,0))</f>
        <v>&lt;0,00025</v>
      </c>
      <c r="AK17" s="2"/>
    </row>
    <row r="18" spans="2:37" ht="15">
      <c r="B18" s="56" t="s">
        <v>326</v>
      </c>
      <c r="C18" s="35" t="s">
        <v>18</v>
      </c>
      <c r="D18" s="36" t="s">
        <v>19</v>
      </c>
      <c r="E18" s="35" t="str">
        <f>INDEX('JAULAS ACUATRUCHAS'!$H$14:$H$73,MATCH(RESULTADOS!$B$18,'JAULAS ACUATRUCHAS'!$D$14:$D$73,0))</f>
        <v>&lt;0,00025</v>
      </c>
      <c r="F18" s="35" t="str">
        <f>INDEX('PUNTO 1 60 - 80 CM'!$H$14:$H$73,MATCH(RESULTADOS!$B$18,'PUNTO 1 60 - 80 CM'!$D$14:$D$73,0))</f>
        <v>&lt;0,00025</v>
      </c>
      <c r="G18" s="35" t="str">
        <f>INDEX('PUNTO 1 TUBO SIFON'!$H$14:$H$73,MATCH(RESULTADOS!$B$18,'PUNTO 1 TUBO SIFON'!$D$14:$D$73,0))</f>
        <v>&lt;0,00025</v>
      </c>
      <c r="H18" s="35" t="str">
        <f>INDEX('PUNTO 1 1,2 MTS TUBO SIFON'!$H$14:$H$73,MATCH(RESULTADOS!$B$18,'PUNTO 1 1,2 MTS TUBO SIFON'!$D$14:$D$73,0))</f>
        <v>&lt;0,00025</v>
      </c>
      <c r="I18" s="35" t="str">
        <f>INDEX('PUNTO 2 60 - 80 CM'!$H$14:$H$73,MATCH(RESULTADOS!$B$18,'PUNTO 2 60 - 80 CM'!$D$14:$D$73,0))</f>
        <v>&lt;0,00025</v>
      </c>
      <c r="J18" s="35" t="str">
        <f>INDEX('PUNTO 2 TUBO SIFON'!$H$14:$H$73,MATCH(RESULTADOS!$B$18,'PUNTO 2 TUBO SIFON'!$D$14:$D$73,0))</f>
        <v>&lt;0,00025</v>
      </c>
      <c r="K18" s="35" t="str">
        <f>INDEX('PUNTO 2 1,2 MTS TUBO SIFON'!$H$14:$H$73,MATCH(RESULTADOS!$B$18,'PUNTO 2 1,2 MTS TUBO SIFON'!$D$14:$D$73,0))</f>
        <v>&lt;0,00025</v>
      </c>
      <c r="L18" s="35" t="str">
        <f>INDEX('PUNTO 3 60 - 80 CM'!$H$14:$H$73,MATCH(RESULTADOS!$B$18,'PUNTO 3 60 - 80 CM'!$D$14:$D$73,0))</f>
        <v>&lt;0,00025</v>
      </c>
      <c r="M18" s="35" t="str">
        <f>INDEX('PUNTO 3 TUBO SIFON'!$H$14:$H$73,MATCH(RESULTADOS!$B$18,'PUNTO 3 TUBO SIFON'!$D$14:$D$73,0))</f>
        <v>&lt;0,00025</v>
      </c>
      <c r="N18" s="35" t="str">
        <f>INDEX('PUNTO 3 1,2 MTS TUBO SIFON'!$H$14:$H$73,MATCH(RESULTADOS!$B$18,'PUNTO 3 1,2 MTS TUBO SIFON'!$D$14:$D$73,0))</f>
        <v>&lt;0,00025</v>
      </c>
      <c r="O18" s="35" t="str">
        <f>INDEX('PUNTO 4 60 - 80 CM'!$H$14:$H$73,MATCH(RESULTADOS!$B$18,'PUNTO 4 60 - 80 CM'!$D$14:$D$73,0))</f>
        <v>&lt;0,00025</v>
      </c>
      <c r="P18" s="35" t="str">
        <f>INDEX('PUNTO 4 TUBO SIFON'!$H$14:$H$73,MATCH(RESULTADOS!$B$18,'PUNTO 4 TUBO SIFON'!$D$14:$D$73,0))</f>
        <v>&lt;0,00025</v>
      </c>
      <c r="Q18" s="35" t="str">
        <f>INDEX('PUNTO 4 1,2 MTS TUBO SIFON'!$H$14:$H$73,MATCH(RESULTADOS!$B$18,'PUNTO 4 1,2 MTS TUBO SIFON'!$D$14:$D$73,0))</f>
        <v>&lt;0,00025</v>
      </c>
      <c r="R18" s="35" t="str">
        <f>INDEX('PUNTO 5 60 - 80 CM'!$H$14:$H$73,MATCH(RESULTADOS!$B$18,'PUNTO 5 60 - 80 CM'!$D$14:$D$73,0))</f>
        <v>&lt;0,00025</v>
      </c>
      <c r="S18" s="35" t="str">
        <f>INDEX('PUNTO 5 TUBO SIFON'!$H$14:$H$73,MATCH(RESULTADOS!$B$18,'PUNTO 5 TUBO SIFON'!$D$14:$D$73,0))</f>
        <v>&lt;0,00025</v>
      </c>
      <c r="T18" s="35" t="str">
        <f>INDEX('PUNTO 5 1,2 MTS TUBO SIFON'!$H$14:$H$73,MATCH(RESULTADOS!$B$18,'PUNTO 5 1,2 MTS TUBO SIFON'!$D$14:$D$73,0))</f>
        <v>&lt;0,00025</v>
      </c>
      <c r="U18" s="35" t="str">
        <f>INDEX('PUNTO 6 60 - 80 CM'!$H$14:$H$73,MATCH(RESULTADOS!$B$18,'PUNTO 6 60 - 80 CM'!$D$14:$D$73,0))</f>
        <v>&lt;0,00025</v>
      </c>
      <c r="V18" s="35" t="str">
        <f>INDEX('PUNTO 6 TUBO SIFON'!$H$14:$H$73,MATCH(RESULTADOS!$B$18,'PUNTO 6 TUBO SIFON'!$D$14:$D$73,0))</f>
        <v>&lt;0,00025</v>
      </c>
      <c r="W18" s="35" t="str">
        <f>INDEX('PUNTO 6 1,2 MTS TUBO SIFON'!$H$14:$H$73,MATCH(RESULTADOS!$B$18,'PUNTO 6 1,2 MTS TUBO SIFON'!$D$14:$D$73,0))</f>
        <v>&lt;0,00025</v>
      </c>
      <c r="X18" s="35" t="str">
        <f>INDEX('PUNTO 7 60 - 80 CM'!$H$14:$H$73,MATCH(RESULTADOS!$B$18,'PUNTO 7 60 - 80 CM'!$D$14:$D$73,0))</f>
        <v>&lt;0,00025</v>
      </c>
      <c r="Y18" s="35" t="str">
        <f>INDEX('PUNTO 7 TUBO SIFON'!$H$14:$H$73,MATCH(RESULTADOS!$B$18,'PUNTO 7 TUBO SIFON'!$D$14:$D$73,0))</f>
        <v>&lt;0,00025</v>
      </c>
      <c r="Z18" s="35" t="str">
        <f>INDEX('PUNTO 7 1,2 MTS TUBO SIFON'!$H$14:$H$73,MATCH(RESULTADOS!$B$18,'PUNTO 7 1,2 MTS TUBO SIFON'!$D$14:$D$73,0))</f>
        <v>&lt;0,00025</v>
      </c>
      <c r="AA18" s="35" t="str">
        <f>INDEX('PUNTO 8 60 - 80 CM'!$H$14:$H$73,MATCH(RESULTADOS!$B$18,'PUNTO 8 60 - 80 CM'!$D$14:$D$73,0))</f>
        <v>&lt;0,00025</v>
      </c>
      <c r="AB18" s="35" t="str">
        <f>INDEX('PUNTO 8 TUBO SIFON'!$H$14:$H$73,MATCH(RESULTADOS!$B$18,'PUNTO 8 TUBO SIFON'!$D$14:$D$73,0))</f>
        <v>&lt;0,00025</v>
      </c>
      <c r="AC18" s="35" t="str">
        <f>INDEX('PUNTO 8 1,2 MTS TUBO SIFON'!$H$14:$H$73,MATCH(RESULTADOS!$B$18,'PUNTO 8 1,2 MTS TUBO SIFON'!$D$14:$D$73,0))</f>
        <v>&lt;0,00025</v>
      </c>
      <c r="AD18" s="35" t="str">
        <f>INDEX('PUNTO 9 60 - 80 CM'!$H$14:$H$73,MATCH(RESULTADOS!$B$18,'PUNTO 9 60 - 80 CM'!$D$14:$D$73,0))</f>
        <v>&lt;0,00025</v>
      </c>
      <c r="AE18" s="35" t="str">
        <f>INDEX('PUNTO 9 TUBO SIFON'!$H$14:$H$73,MATCH(RESULTADOS!$B$18,'PUNTO 9 TUBO SIFON'!$D$14:$D$73,0))</f>
        <v>&lt;0,00025</v>
      </c>
      <c r="AF18" s="35" t="str">
        <f>INDEX('PUNTO 9 1,2 MTS TUBO SIFON'!$H$14:$H$73,MATCH(RESULTADOS!$B$18,'PUNTO 9 1,2 MTS TUBO SIFON'!$D$14:$D$73,0))</f>
        <v>&lt;0,00025</v>
      </c>
      <c r="AG18" s="35" t="str">
        <f>INDEX('PUNTO 10 60 - 80 CM'!$H$14:$H$73,MATCH(RESULTADOS!$B$18,'PUNTO 10 60 - 80 CM'!$D$14:$D$73,0))</f>
        <v>&lt;0,00025</v>
      </c>
      <c r="AH18" s="35" t="str">
        <f>INDEX('PUNTO 10 TUBO SIFON'!$H$14:$H$73,MATCH(RESULTADOS!$B$18,'PUNTO 10 TUBO SIFON'!$D$14:$D$73,0))</f>
        <v>&lt;0,00025</v>
      </c>
      <c r="AI18" s="35" t="str">
        <f>INDEX('PUNTO 10 1,2 MTS TUBO SIFON'!$H$14:$H$73,MATCH(RESULTADOS!$B$18,'PUNTO 10 1,2 MTS TUBO SIFON'!$D$14:$D$73,0))</f>
        <v>&lt;0,00025</v>
      </c>
      <c r="AK18" s="2"/>
    </row>
    <row r="19" spans="2:37" ht="15">
      <c r="B19" s="56" t="s">
        <v>327</v>
      </c>
      <c r="C19" s="35" t="s">
        <v>18</v>
      </c>
      <c r="D19" s="36" t="s">
        <v>19</v>
      </c>
      <c r="E19" s="35" t="str">
        <f>INDEX('JAULAS ACUATRUCHAS'!$H$14:$H$73,MATCH(RESULTADOS!$B$19,'JAULAS ACUATRUCHAS'!$D$14:$D$73,0))</f>
        <v>&lt;0,00025</v>
      </c>
      <c r="F19" s="35" t="str">
        <f>INDEX('PUNTO 1 60 - 80 CM'!$H$14:$H$73,MATCH(RESULTADOS!$B$19,'PUNTO 1 60 - 80 CM'!$D$14:$D$73,0))</f>
        <v>&lt;0,00025</v>
      </c>
      <c r="G19" s="35" t="str">
        <f>INDEX('PUNTO 1 TUBO SIFON'!$H$14:$H$73,MATCH(RESULTADOS!$B$19,'PUNTO 1 TUBO SIFON'!$D$14:$D$73,0))</f>
        <v>&lt;0,00025</v>
      </c>
      <c r="H19" s="35" t="str">
        <f>INDEX('PUNTO 1 1,2 MTS TUBO SIFON'!$H$14:$H$73,MATCH(RESULTADOS!$B$19,'PUNTO 1 1,2 MTS TUBO SIFON'!$D$14:$D$73,0))</f>
        <v>&lt;0,00025</v>
      </c>
      <c r="I19" s="35" t="str">
        <f>INDEX('PUNTO 2 60 - 80 CM'!$H$14:$H$73,MATCH(RESULTADOS!$B$19,'PUNTO 2 60 - 80 CM'!$D$14:$D$73,0))</f>
        <v>&lt;0,00025</v>
      </c>
      <c r="J19" s="35" t="str">
        <f>INDEX('PUNTO 2 TUBO SIFON'!$H$14:$H$73,MATCH(RESULTADOS!$B$19,'PUNTO 2 TUBO SIFON'!$D$14:$D$73,0))</f>
        <v>&lt;0,00025</v>
      </c>
      <c r="K19" s="35" t="str">
        <f>INDEX('PUNTO 2 1,2 MTS TUBO SIFON'!$H$14:$H$73,MATCH(RESULTADOS!$B$19,'PUNTO 2 1,2 MTS TUBO SIFON'!$D$14:$D$73,0))</f>
        <v>&lt;0,00025</v>
      </c>
      <c r="L19" s="35" t="str">
        <f>INDEX('PUNTO 3 60 - 80 CM'!$H$14:$H$73,MATCH(RESULTADOS!$B$19,'PUNTO 3 60 - 80 CM'!$D$14:$D$73,0))</f>
        <v>&lt;0,00025</v>
      </c>
      <c r="M19" s="35" t="str">
        <f>INDEX('PUNTO 3 TUBO SIFON'!$H$14:$H$73,MATCH(RESULTADOS!$B$19,'PUNTO 3 TUBO SIFON'!$D$14:$D$73,0))</f>
        <v>&lt;0,00025</v>
      </c>
      <c r="N19" s="35" t="str">
        <f>INDEX('PUNTO 3 1,2 MTS TUBO SIFON'!$H$14:$H$73,MATCH(RESULTADOS!$B$19,'PUNTO 3 1,2 MTS TUBO SIFON'!$D$14:$D$73,0))</f>
        <v>&lt;0,00025</v>
      </c>
      <c r="O19" s="35" t="str">
        <f>INDEX('PUNTO 4 60 - 80 CM'!$H$14:$H$73,MATCH(RESULTADOS!$B$19,'PUNTO 4 60 - 80 CM'!$D$14:$D$73,0))</f>
        <v>&lt;0,00025</v>
      </c>
      <c r="P19" s="35" t="str">
        <f>INDEX('PUNTO 4 TUBO SIFON'!$H$14:$H$73,MATCH(RESULTADOS!$B$19,'PUNTO 4 TUBO SIFON'!$D$14:$D$73,0))</f>
        <v>&lt;0,00025</v>
      </c>
      <c r="Q19" s="35" t="str">
        <f>INDEX('PUNTO 4 1,2 MTS TUBO SIFON'!$H$14:$H$73,MATCH(RESULTADOS!$B$19,'PUNTO 4 1,2 MTS TUBO SIFON'!$D$14:$D$73,0))</f>
        <v>&lt;0,00025</v>
      </c>
      <c r="R19" s="35" t="str">
        <f>INDEX('PUNTO 5 60 - 80 CM'!$H$14:$H$73,MATCH(RESULTADOS!$B$19,'PUNTO 5 60 - 80 CM'!$D$14:$D$73,0))</f>
        <v>&lt;0,00025</v>
      </c>
      <c r="S19" s="35" t="str">
        <f>INDEX('PUNTO 5 TUBO SIFON'!$H$14:$H$73,MATCH(RESULTADOS!$B$19,'PUNTO 5 TUBO SIFON'!$D$14:$D$73,0))</f>
        <v>&lt;0,00025</v>
      </c>
      <c r="T19" s="35" t="str">
        <f>INDEX('PUNTO 5 1,2 MTS TUBO SIFON'!$H$14:$H$73,MATCH(RESULTADOS!$B$19,'PUNTO 5 1,2 MTS TUBO SIFON'!$D$14:$D$73,0))</f>
        <v>&lt;0,00025</v>
      </c>
      <c r="U19" s="35" t="str">
        <f>INDEX('PUNTO 6 60 - 80 CM'!$H$14:$H$73,MATCH(RESULTADOS!$B$19,'PUNTO 6 60 - 80 CM'!$D$14:$D$73,0))</f>
        <v>&lt;0,00025</v>
      </c>
      <c r="V19" s="35" t="str">
        <f>INDEX('PUNTO 6 TUBO SIFON'!$H$14:$H$73,MATCH(RESULTADOS!$B$19,'PUNTO 6 TUBO SIFON'!$D$14:$D$73,0))</f>
        <v>&lt;0,00025</v>
      </c>
      <c r="W19" s="35" t="str">
        <f>INDEX('PUNTO 6 1,2 MTS TUBO SIFON'!$H$14:$H$73,MATCH(RESULTADOS!$B$19,'PUNTO 6 1,2 MTS TUBO SIFON'!$D$14:$D$73,0))</f>
        <v>&lt;0,00025</v>
      </c>
      <c r="X19" s="35" t="str">
        <f>INDEX('PUNTO 7 60 - 80 CM'!$H$14:$H$73,MATCH(RESULTADOS!$B$19,'PUNTO 7 60 - 80 CM'!$D$14:$D$73,0))</f>
        <v>&lt;0,00025</v>
      </c>
      <c r="Y19" s="35" t="str">
        <f>INDEX('PUNTO 7 TUBO SIFON'!$H$14:$H$73,MATCH(RESULTADOS!$B$19,'PUNTO 7 TUBO SIFON'!$D$14:$D$73,0))</f>
        <v>&lt;0,00025</v>
      </c>
      <c r="Z19" s="35" t="str">
        <f>INDEX('PUNTO 7 1,2 MTS TUBO SIFON'!$H$14:$H$73,MATCH(RESULTADOS!$B$19,'PUNTO 7 1,2 MTS TUBO SIFON'!$D$14:$D$73,0))</f>
        <v>&lt;0,00025</v>
      </c>
      <c r="AA19" s="35" t="str">
        <f>INDEX('PUNTO 8 60 - 80 CM'!$H$14:$H$73,MATCH(RESULTADOS!$B$19,'PUNTO 8 60 - 80 CM'!$D$14:$D$73,0))</f>
        <v>&lt;0,00025</v>
      </c>
      <c r="AB19" s="35" t="str">
        <f>INDEX('PUNTO 8 TUBO SIFON'!$H$14:$H$73,MATCH(RESULTADOS!$B$19,'PUNTO 8 TUBO SIFON'!$D$14:$D$73,0))</f>
        <v>&lt;0,00025</v>
      </c>
      <c r="AC19" s="35" t="str">
        <f>INDEX('PUNTO 8 1,2 MTS TUBO SIFON'!$H$14:$H$73,MATCH(RESULTADOS!$B$19,'PUNTO 8 1,2 MTS TUBO SIFON'!$D$14:$D$73,0))</f>
        <v>&lt;0,00025</v>
      </c>
      <c r="AD19" s="35" t="str">
        <f>INDEX('PUNTO 9 60 - 80 CM'!$H$14:$H$73,MATCH(RESULTADOS!$B$19,'PUNTO 9 60 - 80 CM'!$D$14:$D$73,0))</f>
        <v>&lt;0,00025</v>
      </c>
      <c r="AE19" s="35" t="str">
        <f>INDEX('PUNTO 9 TUBO SIFON'!$H$14:$H$73,MATCH(RESULTADOS!$B$19,'PUNTO 9 TUBO SIFON'!$D$14:$D$73,0))</f>
        <v>&lt;0,00025</v>
      </c>
      <c r="AF19" s="35" t="str">
        <f>INDEX('PUNTO 9 1,2 MTS TUBO SIFON'!$H$14:$H$73,MATCH(RESULTADOS!$B$19,'PUNTO 9 1,2 MTS TUBO SIFON'!$D$14:$D$73,0))</f>
        <v>&lt;0,00025</v>
      </c>
      <c r="AG19" s="35" t="str">
        <f>INDEX('PUNTO 10 60 - 80 CM'!$H$14:$H$73,MATCH(RESULTADOS!$B$19,'PUNTO 10 60 - 80 CM'!$D$14:$D$73,0))</f>
        <v>&lt;0,00025</v>
      </c>
      <c r="AH19" s="35" t="str">
        <f>INDEX('PUNTO 10 TUBO SIFON'!$H$14:$H$73,MATCH(RESULTADOS!$B$19,'PUNTO 10 TUBO SIFON'!$D$14:$D$73,0))</f>
        <v>&lt;0,00025</v>
      </c>
      <c r="AI19" s="35" t="str">
        <f>INDEX('PUNTO 10 1,2 MTS TUBO SIFON'!$H$14:$H$73,MATCH(RESULTADOS!$B$19,'PUNTO 10 1,2 MTS TUBO SIFON'!$D$14:$D$73,0))</f>
        <v>&lt;0,00025</v>
      </c>
      <c r="AK19" s="2"/>
    </row>
    <row r="20" spans="2:37" ht="15">
      <c r="B20" s="56" t="s">
        <v>328</v>
      </c>
      <c r="C20" s="35" t="s">
        <v>18</v>
      </c>
      <c r="D20" s="36" t="s">
        <v>19</v>
      </c>
      <c r="E20" s="35" t="str">
        <f>INDEX('JAULAS ACUATRUCHAS'!$H$14:$H$73,MATCH(RESULTADOS!$B$20,'JAULAS ACUATRUCHAS'!$D$14:$D$73,0))</f>
        <v>&lt;0,00025</v>
      </c>
      <c r="F20" s="35" t="str">
        <f>INDEX('PUNTO 1 60 - 80 CM'!$H$14:$H$73,MATCH(RESULTADOS!$B$20,'PUNTO 1 60 - 80 CM'!$D$14:$D$73,0))</f>
        <v>&lt;0,00025</v>
      </c>
      <c r="G20" s="35" t="str">
        <f>INDEX('PUNTO 1 TUBO SIFON'!$H$14:$H$73,MATCH(RESULTADOS!$B$20,'PUNTO 1 TUBO SIFON'!$D$14:$D$73,0))</f>
        <v>&lt;0,00025</v>
      </c>
      <c r="H20" s="35" t="str">
        <f>INDEX('PUNTO 1 1,2 MTS TUBO SIFON'!$H$14:$H$73,MATCH(RESULTADOS!$B$20,'PUNTO 1 1,2 MTS TUBO SIFON'!$D$14:$D$73,0))</f>
        <v>&lt;0,00025</v>
      </c>
      <c r="I20" s="35" t="str">
        <f>INDEX('PUNTO 2 60 - 80 CM'!$H$14:$H$73,MATCH(RESULTADOS!$B$20,'PUNTO 2 60 - 80 CM'!$D$14:$D$73,0))</f>
        <v>&lt;0,00025</v>
      </c>
      <c r="J20" s="35" t="str">
        <f>INDEX('PUNTO 2 TUBO SIFON'!$H$14:$H$73,MATCH(RESULTADOS!$B$20,'PUNTO 2 TUBO SIFON'!$D$14:$D$73,0))</f>
        <v>&lt;0,00025</v>
      </c>
      <c r="K20" s="35" t="str">
        <f>INDEX('PUNTO 2 1,2 MTS TUBO SIFON'!$H$14:$H$73,MATCH(RESULTADOS!$B$20,'PUNTO 2 1,2 MTS TUBO SIFON'!$D$14:$D$73,0))</f>
        <v>&lt;0,00025</v>
      </c>
      <c r="L20" s="35" t="str">
        <f>INDEX('PUNTO 3 60 - 80 CM'!$H$14:$H$73,MATCH(RESULTADOS!$B$20,'PUNTO 3 60 - 80 CM'!$D$14:$D$73,0))</f>
        <v>&lt;0,00025</v>
      </c>
      <c r="M20" s="35" t="str">
        <f>INDEX('PUNTO 3 TUBO SIFON'!$H$14:$H$73,MATCH(RESULTADOS!$B$20,'PUNTO 3 TUBO SIFON'!$D$14:$D$73,0))</f>
        <v>&lt;0,00025</v>
      </c>
      <c r="N20" s="35" t="str">
        <f>INDEX('PUNTO 3 1,2 MTS TUBO SIFON'!$H$14:$H$73,MATCH(RESULTADOS!$B$20,'PUNTO 3 1,2 MTS TUBO SIFON'!$D$14:$D$73,0))</f>
        <v>&lt;0,00025</v>
      </c>
      <c r="O20" s="35" t="str">
        <f>INDEX('PUNTO 4 60 - 80 CM'!$H$14:$H$73,MATCH(RESULTADOS!$B$20,'PUNTO 4 60 - 80 CM'!$D$14:$D$73,0))</f>
        <v>&lt;0,00025</v>
      </c>
      <c r="P20" s="35" t="str">
        <f>INDEX('PUNTO 4 TUBO SIFON'!$H$14:$H$73,MATCH(RESULTADOS!$B$20,'PUNTO 4 TUBO SIFON'!$D$14:$D$73,0))</f>
        <v>&lt;0,00025</v>
      </c>
      <c r="Q20" s="35" t="str">
        <f>INDEX('PUNTO 4 1,2 MTS TUBO SIFON'!$H$14:$H$73,MATCH(RESULTADOS!$B$20,'PUNTO 4 1,2 MTS TUBO SIFON'!$D$14:$D$73,0))</f>
        <v>&lt;0,00025</v>
      </c>
      <c r="R20" s="35" t="str">
        <f>INDEX('PUNTO 5 60 - 80 CM'!$H$14:$H$73,MATCH(RESULTADOS!$B$20,'PUNTO 5 60 - 80 CM'!$D$14:$D$73,0))</f>
        <v>&lt;0,00025</v>
      </c>
      <c r="S20" s="35" t="str">
        <f>INDEX('PUNTO 5 TUBO SIFON'!$H$14:$H$73,MATCH(RESULTADOS!$B$20,'PUNTO 5 TUBO SIFON'!$D$14:$D$73,0))</f>
        <v>&lt;0,00025</v>
      </c>
      <c r="T20" s="35" t="str">
        <f>INDEX('PUNTO 5 1,2 MTS TUBO SIFON'!$H$14:$H$73,MATCH(RESULTADOS!$B$20,'PUNTO 5 1,2 MTS TUBO SIFON'!$D$14:$D$73,0))</f>
        <v>&lt;0,00025</v>
      </c>
      <c r="U20" s="35" t="str">
        <f>INDEX('PUNTO 6 60 - 80 CM'!$H$14:$H$73,MATCH(RESULTADOS!$B$20,'PUNTO 6 60 - 80 CM'!$D$14:$D$73,0))</f>
        <v>&lt;0,00025</v>
      </c>
      <c r="V20" s="35" t="str">
        <f>INDEX('PUNTO 6 TUBO SIFON'!$H$14:$H$73,MATCH(RESULTADOS!$B$20,'PUNTO 6 TUBO SIFON'!$D$14:$D$73,0))</f>
        <v>&lt;0,00025</v>
      </c>
      <c r="W20" s="35" t="str">
        <f>INDEX('PUNTO 6 1,2 MTS TUBO SIFON'!$H$14:$H$73,MATCH(RESULTADOS!$B$20,'PUNTO 6 1,2 MTS TUBO SIFON'!$D$14:$D$73,0))</f>
        <v>&lt;0,00025</v>
      </c>
      <c r="X20" s="35" t="str">
        <f>INDEX('PUNTO 7 60 - 80 CM'!$H$14:$H$73,MATCH(RESULTADOS!$B$20,'PUNTO 7 60 - 80 CM'!$D$14:$D$73,0))</f>
        <v>&lt;0,00025</v>
      </c>
      <c r="Y20" s="35" t="str">
        <f>INDEX('PUNTO 7 TUBO SIFON'!$H$14:$H$73,MATCH(RESULTADOS!$B$20,'PUNTO 7 TUBO SIFON'!$D$14:$D$73,0))</f>
        <v>&lt;0,00025</v>
      </c>
      <c r="Z20" s="35" t="str">
        <f>INDEX('PUNTO 7 1,2 MTS TUBO SIFON'!$H$14:$H$73,MATCH(RESULTADOS!$B$20,'PUNTO 7 1,2 MTS TUBO SIFON'!$D$14:$D$73,0))</f>
        <v>&lt;0,00025</v>
      </c>
      <c r="AA20" s="35" t="str">
        <f>INDEX('PUNTO 8 60 - 80 CM'!$H$14:$H$73,MATCH(RESULTADOS!$B$20,'PUNTO 8 60 - 80 CM'!$D$14:$D$73,0))</f>
        <v>&lt;0,00025</v>
      </c>
      <c r="AB20" s="35" t="str">
        <f>INDEX('PUNTO 8 TUBO SIFON'!$H$14:$H$73,MATCH(RESULTADOS!$B$20,'PUNTO 8 TUBO SIFON'!$D$14:$D$73,0))</f>
        <v>&lt;0,00025</v>
      </c>
      <c r="AC20" s="35" t="str">
        <f>INDEX('PUNTO 8 1,2 MTS TUBO SIFON'!$H$14:$H$73,MATCH(RESULTADOS!$B$20,'PUNTO 8 1,2 MTS TUBO SIFON'!$D$14:$D$73,0))</f>
        <v>&lt;0,00025</v>
      </c>
      <c r="AD20" s="35" t="str">
        <f>INDEX('PUNTO 9 60 - 80 CM'!$H$14:$H$73,MATCH(RESULTADOS!$B$20,'PUNTO 9 60 - 80 CM'!$D$14:$D$73,0))</f>
        <v>&lt;0,00025</v>
      </c>
      <c r="AE20" s="35" t="str">
        <f>INDEX('PUNTO 9 TUBO SIFON'!$H$14:$H$73,MATCH(RESULTADOS!$B$20,'PUNTO 9 TUBO SIFON'!$D$14:$D$73,0))</f>
        <v>&lt;0,00025</v>
      </c>
      <c r="AF20" s="35" t="str">
        <f>INDEX('PUNTO 9 1,2 MTS TUBO SIFON'!$H$14:$H$73,MATCH(RESULTADOS!$B$20,'PUNTO 9 1,2 MTS TUBO SIFON'!$D$14:$D$73,0))</f>
        <v>&lt;0,00025</v>
      </c>
      <c r="AG20" s="35" t="str">
        <f>INDEX('PUNTO 10 60 - 80 CM'!$H$14:$H$73,MATCH(RESULTADOS!$B$20,'PUNTO 10 60 - 80 CM'!$D$14:$D$73,0))</f>
        <v>&lt;0,00025</v>
      </c>
      <c r="AH20" s="35" t="str">
        <f>INDEX('PUNTO 10 TUBO SIFON'!$H$14:$H$73,MATCH(RESULTADOS!$B$20,'PUNTO 10 TUBO SIFON'!$D$14:$D$73,0))</f>
        <v>&lt;0,00025</v>
      </c>
      <c r="AI20" s="35" t="str">
        <f>INDEX('PUNTO 10 1,2 MTS TUBO SIFON'!$H$14:$H$73,MATCH(RESULTADOS!$B$20,'PUNTO 10 1,2 MTS TUBO SIFON'!$D$14:$D$73,0))</f>
        <v>&lt;0,00025</v>
      </c>
      <c r="AK20" s="2"/>
    </row>
    <row r="21" spans="2:37" ht="15">
      <c r="B21" s="56" t="s">
        <v>329</v>
      </c>
      <c r="C21" s="35" t="s">
        <v>18</v>
      </c>
      <c r="D21" s="36" t="s">
        <v>19</v>
      </c>
      <c r="E21" s="35" t="str">
        <f>INDEX('JAULAS ACUATRUCHAS'!$H$14:$H$73,MATCH(RESULTADOS!$B$21,'JAULAS ACUATRUCHAS'!$D$14:$D$73,0))</f>
        <v>&lt;0,00025</v>
      </c>
      <c r="F21" s="35" t="str">
        <f>INDEX('PUNTO 1 60 - 80 CM'!$H$14:$H$73,MATCH(RESULTADOS!$B$21,'PUNTO 1 60 - 80 CM'!$D$14:$D$73,0))</f>
        <v>&lt;0,00025</v>
      </c>
      <c r="G21" s="35" t="str">
        <f>INDEX('PUNTO 1 TUBO SIFON'!$H$14:$H$73,MATCH(RESULTADOS!$B$21,'PUNTO 1 TUBO SIFON'!$D$14:$D$73,0))</f>
        <v>&lt;0,00025</v>
      </c>
      <c r="H21" s="35" t="str">
        <f>INDEX('PUNTO 1 1,2 MTS TUBO SIFON'!$H$14:$H$73,MATCH(RESULTADOS!$B$21,'PUNTO 1 1,2 MTS TUBO SIFON'!$D$14:$D$73,0))</f>
        <v>&lt;0,00025</v>
      </c>
      <c r="I21" s="35" t="str">
        <f>INDEX('PUNTO 2 60 - 80 CM'!$H$14:$H$73,MATCH(RESULTADOS!$B$21,'PUNTO 2 60 - 80 CM'!$D$14:$D$73,0))</f>
        <v>&lt;0,00025</v>
      </c>
      <c r="J21" s="35" t="str">
        <f>INDEX('PUNTO 2 TUBO SIFON'!$H$14:$H$73,MATCH(RESULTADOS!$B$21,'PUNTO 2 TUBO SIFON'!$D$14:$D$73,0))</f>
        <v>&lt;0,00025</v>
      </c>
      <c r="K21" s="35" t="str">
        <f>INDEX('PUNTO 2 1,2 MTS TUBO SIFON'!$H$14:$H$73,MATCH(RESULTADOS!$B$21,'PUNTO 2 1,2 MTS TUBO SIFON'!$D$14:$D$73,0))</f>
        <v>&lt;0,00025</v>
      </c>
      <c r="L21" s="35" t="str">
        <f>INDEX('PUNTO 3 60 - 80 CM'!$H$14:$H$73,MATCH(RESULTADOS!$B$21,'PUNTO 3 60 - 80 CM'!$D$14:$D$73,0))</f>
        <v>&lt;0,00025</v>
      </c>
      <c r="M21" s="35" t="str">
        <f>INDEX('PUNTO 3 TUBO SIFON'!$H$14:$H$73,MATCH(RESULTADOS!$B$21,'PUNTO 3 TUBO SIFON'!$D$14:$D$73,0))</f>
        <v>&lt;0,00025</v>
      </c>
      <c r="N21" s="35" t="str">
        <f>INDEX('PUNTO 3 1,2 MTS TUBO SIFON'!$H$14:$H$73,MATCH(RESULTADOS!$B$21,'PUNTO 3 1,2 MTS TUBO SIFON'!$D$14:$D$73,0))</f>
        <v>&lt;0,00025</v>
      </c>
      <c r="O21" s="35" t="str">
        <f>INDEX('PUNTO 4 60 - 80 CM'!$H$14:$H$73,MATCH(RESULTADOS!$B$21,'PUNTO 4 60 - 80 CM'!$D$14:$D$73,0))</f>
        <v>&lt;0,00025</v>
      </c>
      <c r="P21" s="35" t="str">
        <f>INDEX('PUNTO 4 TUBO SIFON'!$H$14:$H$73,MATCH(RESULTADOS!$B$21,'PUNTO 4 TUBO SIFON'!$D$14:$D$73,0))</f>
        <v>&lt;0,00025</v>
      </c>
      <c r="Q21" s="35" t="str">
        <f>INDEX('PUNTO 4 1,2 MTS TUBO SIFON'!$H$14:$H$73,MATCH(RESULTADOS!$B$21,'PUNTO 4 1,2 MTS TUBO SIFON'!$D$14:$D$73,0))</f>
        <v>&lt;0,00025</v>
      </c>
      <c r="R21" s="35" t="str">
        <f>INDEX('PUNTO 5 60 - 80 CM'!$H$14:$H$73,MATCH(RESULTADOS!$B$21,'PUNTO 5 60 - 80 CM'!$D$14:$D$73,0))</f>
        <v>&lt;0,00025</v>
      </c>
      <c r="S21" s="35" t="str">
        <f>INDEX('PUNTO 5 TUBO SIFON'!$H$14:$H$73,MATCH(RESULTADOS!$B$21,'PUNTO 5 TUBO SIFON'!$D$14:$D$73,0))</f>
        <v>&lt;0,00025</v>
      </c>
      <c r="T21" s="35" t="str">
        <f>INDEX('PUNTO 5 1,2 MTS TUBO SIFON'!$H$14:$H$73,MATCH(RESULTADOS!$B$21,'PUNTO 5 1,2 MTS TUBO SIFON'!$D$14:$D$73,0))</f>
        <v>&lt;0,00025</v>
      </c>
      <c r="U21" s="35" t="str">
        <f>INDEX('PUNTO 6 60 - 80 CM'!$H$14:$H$73,MATCH(RESULTADOS!$B$21,'PUNTO 6 60 - 80 CM'!$D$14:$D$73,0))</f>
        <v>&lt;0,00025</v>
      </c>
      <c r="V21" s="35" t="str">
        <f>INDEX('PUNTO 6 TUBO SIFON'!$H$14:$H$73,MATCH(RESULTADOS!$B$21,'PUNTO 6 TUBO SIFON'!$D$14:$D$73,0))</f>
        <v>&lt;0,00025</v>
      </c>
      <c r="W21" s="35" t="str">
        <f>INDEX('PUNTO 6 1,2 MTS TUBO SIFON'!$H$14:$H$73,MATCH(RESULTADOS!$B$21,'PUNTO 6 1,2 MTS TUBO SIFON'!$D$14:$D$73,0))</f>
        <v>&lt;0,00025</v>
      </c>
      <c r="X21" s="35" t="str">
        <f>INDEX('PUNTO 7 60 - 80 CM'!$H$14:$H$73,MATCH(RESULTADOS!$B$21,'PUNTO 7 60 - 80 CM'!$D$14:$D$73,0))</f>
        <v>&lt;0,00025</v>
      </c>
      <c r="Y21" s="35" t="str">
        <f>INDEX('PUNTO 7 TUBO SIFON'!$H$14:$H$73,MATCH(RESULTADOS!$B$21,'PUNTO 7 TUBO SIFON'!$D$14:$D$73,0))</f>
        <v>&lt;0,00025</v>
      </c>
      <c r="Z21" s="35" t="str">
        <f>INDEX('PUNTO 7 1,2 MTS TUBO SIFON'!$H$14:$H$73,MATCH(RESULTADOS!$B$21,'PUNTO 7 1,2 MTS TUBO SIFON'!$D$14:$D$73,0))</f>
        <v>&lt;0,00025</v>
      </c>
      <c r="AA21" s="35" t="str">
        <f>INDEX('PUNTO 8 60 - 80 CM'!$H$14:$H$73,MATCH(RESULTADOS!$B$21,'PUNTO 8 60 - 80 CM'!$D$14:$D$73,0))</f>
        <v>&lt;0,00025</v>
      </c>
      <c r="AB21" s="35" t="str">
        <f>INDEX('PUNTO 8 TUBO SIFON'!$H$14:$H$73,MATCH(RESULTADOS!$B$21,'PUNTO 8 TUBO SIFON'!$D$14:$D$73,0))</f>
        <v>&lt;0,00025</v>
      </c>
      <c r="AC21" s="35" t="str">
        <f>INDEX('PUNTO 8 1,2 MTS TUBO SIFON'!$H$14:$H$73,MATCH(RESULTADOS!$B$21,'PUNTO 8 1,2 MTS TUBO SIFON'!$D$14:$D$73,0))</f>
        <v>&lt;0,00025</v>
      </c>
      <c r="AD21" s="35" t="str">
        <f>INDEX('PUNTO 9 60 - 80 CM'!$H$14:$H$73,MATCH(RESULTADOS!$B$21,'PUNTO 9 60 - 80 CM'!$D$14:$D$73,0))</f>
        <v>&lt;0,00025</v>
      </c>
      <c r="AE21" s="35" t="str">
        <f>INDEX('PUNTO 9 TUBO SIFON'!$H$14:$H$73,MATCH(RESULTADOS!$B$21,'PUNTO 9 TUBO SIFON'!$D$14:$D$73,0))</f>
        <v>&lt;0,00025</v>
      </c>
      <c r="AF21" s="35" t="str">
        <f>INDEX('PUNTO 9 1,2 MTS TUBO SIFON'!$H$14:$H$73,MATCH(RESULTADOS!$B$21,'PUNTO 9 1,2 MTS TUBO SIFON'!$D$14:$D$73,0))</f>
        <v>&lt;0,00025</v>
      </c>
      <c r="AG21" s="35" t="str">
        <f>INDEX('PUNTO 10 60 - 80 CM'!$H$14:$H$73,MATCH(RESULTADOS!$B$21,'PUNTO 10 60 - 80 CM'!$D$14:$D$73,0))</f>
        <v>&lt;0,00025</v>
      </c>
      <c r="AH21" s="35" t="str">
        <f>INDEX('PUNTO 10 TUBO SIFON'!$H$14:$H$73,MATCH(RESULTADOS!$B$21,'PUNTO 10 TUBO SIFON'!$D$14:$D$73,0))</f>
        <v>&lt;0,00025</v>
      </c>
      <c r="AI21" s="35" t="str">
        <f>INDEX('PUNTO 10 1,2 MTS TUBO SIFON'!$H$14:$H$73,MATCH(RESULTADOS!$B$21,'PUNTO 10 1,2 MTS TUBO SIFON'!$D$14:$D$73,0))</f>
        <v>&lt;0,00025</v>
      </c>
      <c r="AK21" s="2"/>
    </row>
    <row r="22" spans="2:37" ht="15">
      <c r="B22" s="51" t="s">
        <v>21</v>
      </c>
      <c r="C22" s="36" t="s">
        <v>22</v>
      </c>
      <c r="D22" s="36" t="s">
        <v>23</v>
      </c>
      <c r="E22" s="35" t="str">
        <f>INDEX('JAULAS ACUATRUCHAS'!$H$14:$H$73,MATCH(RESULTADOS!$B$22,'JAULAS ACUATRUCHAS'!$D$14:$D$73,0))</f>
        <v>&lt;0,003</v>
      </c>
      <c r="F22" s="35" t="str">
        <f>INDEX('PUNTO 1 60 - 80 CM'!$H$14:$H$73,MATCH(RESULTADOS!$B$22,'PUNTO 1 60 - 80 CM'!$D$14:$D$73,0))</f>
        <v>&lt;0,003</v>
      </c>
      <c r="G22" s="35" t="str">
        <f>INDEX('PUNTO 1 TUBO SIFON'!$H$14:$H$73,MATCH(RESULTADOS!$B$22,'PUNTO 1 TUBO SIFON'!$D$14:$D$73,0))</f>
        <v>&lt;0,003</v>
      </c>
      <c r="H22" s="35" t="str">
        <f>INDEX('PUNTO 1 1,2 MTS TUBO SIFON'!$H$14:$H$73,MATCH(RESULTADOS!$B$22,'PUNTO 1 1,2 MTS TUBO SIFON'!$D$14:$D$73,0))</f>
        <v>&lt;0,003</v>
      </c>
      <c r="I22" s="35" t="str">
        <f>INDEX('PUNTO 2 60 - 80 CM'!$H$14:$H$73,MATCH(RESULTADOS!$B$22,'PUNTO 2 60 - 80 CM'!$D$14:$D$73,0))</f>
        <v>&lt;0,003</v>
      </c>
      <c r="J22" s="35" t="str">
        <f>INDEX('PUNTO 2 TUBO SIFON'!$H$14:$H$73,MATCH(RESULTADOS!$B$22,'PUNTO 2 TUBO SIFON'!$D$14:$D$73,0))</f>
        <v>&lt;0,003</v>
      </c>
      <c r="K22" s="35" t="str">
        <f>INDEX('PUNTO 2 1,2 MTS TUBO SIFON'!$H$14:$H$73,MATCH(RESULTADOS!$B$22,'PUNTO 2 1,2 MTS TUBO SIFON'!$D$14:$D$73,0))</f>
        <v>&lt;0,003</v>
      </c>
      <c r="L22" s="35" t="str">
        <f>INDEX('PUNTO 3 60 - 80 CM'!$H$14:$H$73,MATCH(RESULTADOS!$B$22,'PUNTO 3 60 - 80 CM'!$D$14:$D$73,0))</f>
        <v>&lt;0,003</v>
      </c>
      <c r="M22" s="35" t="str">
        <f>INDEX('PUNTO 3 TUBO SIFON'!$H$14:$H$73,MATCH(RESULTADOS!$B$22,'PUNTO 3 TUBO SIFON'!$D$14:$D$73,0))</f>
        <v>&lt;0,003</v>
      </c>
      <c r="N22" s="35" t="str">
        <f>INDEX('PUNTO 3 1,2 MTS TUBO SIFON'!$H$14:$H$73,MATCH(RESULTADOS!$B$22,'PUNTO 3 1,2 MTS TUBO SIFON'!$D$14:$D$73,0))</f>
        <v>&lt;0,003</v>
      </c>
      <c r="O22" s="35" t="str">
        <f>INDEX('PUNTO 4 60 - 80 CM'!$H$14:$H$73,MATCH(RESULTADOS!$B$22,'PUNTO 4 60 - 80 CM'!$D$14:$D$73,0))</f>
        <v>&lt;0,003</v>
      </c>
      <c r="P22" s="35" t="str">
        <f>INDEX('PUNTO 4 TUBO SIFON'!$H$14:$H$73,MATCH(RESULTADOS!$B$22,'PUNTO 4 TUBO SIFON'!$D$14:$D$73,0))</f>
        <v>&lt;0,003</v>
      </c>
      <c r="Q22" s="35" t="str">
        <f>INDEX('PUNTO 4 1,2 MTS TUBO SIFON'!$H$14:$H$73,MATCH(RESULTADOS!$B$22,'PUNTO 4 1,2 MTS TUBO SIFON'!$D$14:$D$73,0))</f>
        <v>&lt;0,003</v>
      </c>
      <c r="R22" s="35" t="str">
        <f>INDEX('PUNTO 5 60 - 80 CM'!$H$14:$H$73,MATCH(RESULTADOS!$B$22,'PUNTO 5 60 - 80 CM'!$D$14:$D$73,0))</f>
        <v>&lt;0,003</v>
      </c>
      <c r="S22" s="35" t="str">
        <f>INDEX('PUNTO 5 TUBO SIFON'!$H$14:$H$73,MATCH(RESULTADOS!$B$22,'PUNTO 5 TUBO SIFON'!$D$14:$D$73,0))</f>
        <v>&lt;0,003</v>
      </c>
      <c r="T22" s="35" t="str">
        <f>INDEX('PUNTO 5 1,2 MTS TUBO SIFON'!$H$14:$H$73,MATCH(RESULTADOS!$B$22,'PUNTO 5 1,2 MTS TUBO SIFON'!$D$14:$D$73,0))</f>
        <v>&lt;0,003</v>
      </c>
      <c r="U22" s="35" t="str">
        <f>INDEX('PUNTO 6 60 - 80 CM'!$H$14:$H$73,MATCH(RESULTADOS!$B$22,'PUNTO 6 60 - 80 CM'!$D$14:$D$73,0))</f>
        <v>&lt;0,003</v>
      </c>
      <c r="V22" s="35" t="str">
        <f>INDEX('PUNTO 6 TUBO SIFON'!$H$14:$H$73,MATCH(RESULTADOS!$B$22,'PUNTO 6 TUBO SIFON'!$D$14:$D$73,0))</f>
        <v>&lt;0,003</v>
      </c>
      <c r="W22" s="35" t="str">
        <f>INDEX('PUNTO 6 1,2 MTS TUBO SIFON'!$H$14:$H$73,MATCH(RESULTADOS!$B$22,'PUNTO 6 1,2 MTS TUBO SIFON'!$D$14:$D$73,0))</f>
        <v>&lt;0,003</v>
      </c>
      <c r="X22" s="35" t="str">
        <f>INDEX('PUNTO 7 60 - 80 CM'!$H$14:$H$73,MATCH(RESULTADOS!$B$22,'PUNTO 7 60 - 80 CM'!$D$14:$D$73,0))</f>
        <v>&lt;0,003</v>
      </c>
      <c r="Y22" s="35" t="str">
        <f>INDEX('PUNTO 7 TUBO SIFON'!$H$14:$H$73,MATCH(RESULTADOS!$B$22,'PUNTO 7 TUBO SIFON'!$D$14:$D$73,0))</f>
        <v>&lt;0,003</v>
      </c>
      <c r="Z22" s="35" t="str">
        <f>INDEX('PUNTO 7 1,2 MTS TUBO SIFON'!$H$14:$H$73,MATCH(RESULTADOS!$B$22,'PUNTO 7 1,2 MTS TUBO SIFON'!$D$14:$D$73,0))</f>
        <v>&lt;0,003</v>
      </c>
      <c r="AA22" s="35" t="str">
        <f>INDEX('PUNTO 8 60 - 80 CM'!$H$14:$H$73,MATCH(RESULTADOS!$B$22,'PUNTO 8 60 - 80 CM'!$D$14:$D$73,0))</f>
        <v>&lt;0,003</v>
      </c>
      <c r="AB22" s="35" t="str">
        <f>INDEX('PUNTO 8 TUBO SIFON'!$H$14:$H$73,MATCH(RESULTADOS!$B$22,'PUNTO 8 TUBO SIFON'!$D$14:$D$73,0))</f>
        <v>&lt;0,003</v>
      </c>
      <c r="AC22" s="35" t="str">
        <f>INDEX('PUNTO 8 1,2 MTS TUBO SIFON'!$H$14:$H$73,MATCH(RESULTADOS!$B$22,'PUNTO 8 1,2 MTS TUBO SIFON'!$D$14:$D$73,0))</f>
        <v>&lt;0,003</v>
      </c>
      <c r="AD22" s="35" t="str">
        <f>INDEX('PUNTO 9 60 - 80 CM'!$H$14:$H$73,MATCH(RESULTADOS!$B$22,'PUNTO 9 60 - 80 CM'!$D$14:$D$73,0))</f>
        <v>&lt;0,003</v>
      </c>
      <c r="AE22" s="35" t="str">
        <f>INDEX('PUNTO 9 TUBO SIFON'!$H$14:$H$73,MATCH(RESULTADOS!$B$22,'PUNTO 9 TUBO SIFON'!$D$14:$D$73,0))</f>
        <v>&lt;0,003</v>
      </c>
      <c r="AF22" s="35" t="str">
        <f>INDEX('PUNTO 9 1,2 MTS TUBO SIFON'!$H$14:$H$73,MATCH(RESULTADOS!$B$22,'PUNTO 9 1,2 MTS TUBO SIFON'!$D$14:$D$73,0))</f>
        <v>&lt;0,003</v>
      </c>
      <c r="AG22" s="35" t="str">
        <f>INDEX('PUNTO 10 60 - 80 CM'!$H$14:$H$73,MATCH(RESULTADOS!$B$22,'PUNTO 10 60 - 80 CM'!$D$14:$D$73,0))</f>
        <v>&lt;0,003</v>
      </c>
      <c r="AH22" s="35" t="str">
        <f>INDEX('PUNTO 10 TUBO SIFON'!$H$14:$H$73,MATCH(RESULTADOS!$B$22,'PUNTO 10 TUBO SIFON'!$D$14:$D$73,0))</f>
        <v>&lt;0,003</v>
      </c>
      <c r="AI22" s="35" t="str">
        <f>INDEX('PUNTO 10 1,2 MTS TUBO SIFON'!$H$14:$H$73,MATCH(RESULTADOS!$B$22,'PUNTO 10 1,2 MTS TUBO SIFON'!$D$14:$D$73,0))</f>
        <v>&lt;0,003</v>
      </c>
      <c r="AK22" s="2"/>
    </row>
    <row r="23" spans="2:37" ht="15">
      <c r="B23" s="51" t="s">
        <v>25</v>
      </c>
      <c r="C23" s="36" t="s">
        <v>26</v>
      </c>
      <c r="D23" s="36" t="s">
        <v>27</v>
      </c>
      <c r="E23" s="35" t="str">
        <f>INDEX('JAULAS ACUATRUCHAS'!$H$14:$H$73,MATCH(RESULTADOS!$B$23,'JAULAS ACUATRUCHAS'!$D$14:$D$73,0))</f>
        <v>&lt;0,02</v>
      </c>
      <c r="F23" s="35" t="str">
        <f>INDEX('PUNTO 1 60 - 80 CM'!$H$14:$H$73,MATCH(RESULTADOS!$B$23,'PUNTO 1 60 - 80 CM'!$D$14:$D$73,0))</f>
        <v>&lt;0,02</v>
      </c>
      <c r="G23" s="35" t="str">
        <f>INDEX('PUNTO 1 TUBO SIFON'!$H$14:$H$73,MATCH(RESULTADOS!$B$23,'PUNTO 1 TUBO SIFON'!$D$14:$D$73,0))</f>
        <v>&lt;0,02</v>
      </c>
      <c r="H23" s="35" t="str">
        <f>INDEX('PUNTO 1 1,2 MTS TUBO SIFON'!$H$14:$H$73,MATCH(RESULTADOS!$B$23,'PUNTO 1 1,2 MTS TUBO SIFON'!$D$14:$D$73,0))</f>
        <v>&lt;0,02</v>
      </c>
      <c r="I23" s="35" t="str">
        <f>INDEX('PUNTO 2 60 - 80 CM'!$H$14:$H$73,MATCH(RESULTADOS!$B$23,'PUNTO 2 60 - 80 CM'!$D$14:$D$73,0))</f>
        <v>&lt;0,02</v>
      </c>
      <c r="J23" s="35" t="str">
        <f>INDEX('PUNTO 2 TUBO SIFON'!$H$14:$H$73,MATCH(RESULTADOS!$B$23,'PUNTO 2 TUBO SIFON'!$D$14:$D$73,0))</f>
        <v>&lt;0,02</v>
      </c>
      <c r="K23" s="35" t="str">
        <f>INDEX('PUNTO 2 1,2 MTS TUBO SIFON'!$H$14:$H$73,MATCH(RESULTADOS!$B$23,'PUNTO 2 1,2 MTS TUBO SIFON'!$D$14:$D$73,0))</f>
        <v>&lt;0,02</v>
      </c>
      <c r="L23" s="35" t="str">
        <f>INDEX('PUNTO 3 60 - 80 CM'!$H$14:$H$73,MATCH(RESULTADOS!$B$23,'PUNTO 3 60 - 80 CM'!$D$14:$D$73,0))</f>
        <v>&lt;0,02</v>
      </c>
      <c r="M23" s="35" t="str">
        <f>INDEX('PUNTO 3 TUBO SIFON'!$H$14:$H$73,MATCH(RESULTADOS!$B$23,'PUNTO 3 TUBO SIFON'!$D$14:$D$73,0))</f>
        <v>&lt;0,02</v>
      </c>
      <c r="N23" s="35" t="str">
        <f>INDEX('PUNTO 3 1,2 MTS TUBO SIFON'!$H$14:$H$73,MATCH(RESULTADOS!$B$23,'PUNTO 3 1,2 MTS TUBO SIFON'!$D$14:$D$73,0))</f>
        <v>&lt;0,02</v>
      </c>
      <c r="O23" s="35" t="str">
        <f>INDEX('PUNTO 4 60 - 80 CM'!$H$14:$H$73,MATCH(RESULTADOS!$B$23,'PUNTO 4 60 - 80 CM'!$D$14:$D$73,0))</f>
        <v>&lt;0,02</v>
      </c>
      <c r="P23" s="35" t="str">
        <f>INDEX('PUNTO 4 TUBO SIFON'!$H$14:$H$73,MATCH(RESULTADOS!$B$23,'PUNTO 4 TUBO SIFON'!$D$14:$D$73,0))</f>
        <v>&lt;0,02</v>
      </c>
      <c r="Q23" s="35" t="str">
        <f>INDEX('PUNTO 4 1,2 MTS TUBO SIFON'!$H$14:$H$73,MATCH(RESULTADOS!$B$23,'PUNTO 4 1,2 MTS TUBO SIFON'!$D$14:$D$73,0))</f>
        <v>&lt;0,02</v>
      </c>
      <c r="R23" s="35" t="str">
        <f>INDEX('PUNTO 5 60 - 80 CM'!$H$14:$H$73,MATCH(RESULTADOS!$B$23,'PUNTO 5 60 - 80 CM'!$D$14:$D$73,0))</f>
        <v>&lt;0,02</v>
      </c>
      <c r="S23" s="35" t="str">
        <f>INDEX('PUNTO 5 TUBO SIFON'!$H$14:$H$73,MATCH(RESULTADOS!$B$23,'PUNTO 5 TUBO SIFON'!$D$14:$D$73,0))</f>
        <v>&lt;0,02</v>
      </c>
      <c r="T23" s="35" t="str">
        <f>INDEX('PUNTO 5 1,2 MTS TUBO SIFON'!$H$14:$H$73,MATCH(RESULTADOS!$B$23,'PUNTO 5 1,2 MTS TUBO SIFON'!$D$14:$D$73,0))</f>
        <v>&lt;0,02</v>
      </c>
      <c r="U23" s="35" t="str">
        <f>INDEX('PUNTO 6 60 - 80 CM'!$H$14:$H$73,MATCH(RESULTADOS!$B$23,'PUNTO 6 60 - 80 CM'!$D$14:$D$73,0))</f>
        <v>&lt;0,02</v>
      </c>
      <c r="V23" s="35" t="str">
        <f>INDEX('PUNTO 6 TUBO SIFON'!$H$14:$H$73,MATCH(RESULTADOS!$B$23,'PUNTO 6 TUBO SIFON'!$D$14:$D$73,0))</f>
        <v>&lt;0,02</v>
      </c>
      <c r="W23" s="35" t="str">
        <f>INDEX('PUNTO 6 1,2 MTS TUBO SIFON'!$H$14:$H$73,MATCH(RESULTADOS!$B$23,'PUNTO 6 1,2 MTS TUBO SIFON'!$D$14:$D$73,0))</f>
        <v>&lt;0,02</v>
      </c>
      <c r="X23" s="35" t="str">
        <f>INDEX('PUNTO 7 60 - 80 CM'!$H$14:$H$73,MATCH(RESULTADOS!$B$23,'PUNTO 7 60 - 80 CM'!$D$14:$D$73,0))</f>
        <v>&lt;0,02</v>
      </c>
      <c r="Y23" s="35" t="str">
        <f>INDEX('PUNTO 7 TUBO SIFON'!$H$14:$H$73,MATCH(RESULTADOS!$B$23,'PUNTO 7 TUBO SIFON'!$D$14:$D$73,0))</f>
        <v>&lt;0,02</v>
      </c>
      <c r="Z23" s="35" t="str">
        <f>INDEX('PUNTO 7 1,2 MTS TUBO SIFON'!$H$14:$H$73,MATCH(RESULTADOS!$B$23,'PUNTO 7 1,2 MTS TUBO SIFON'!$D$14:$D$73,0))</f>
        <v>&lt;0,02</v>
      </c>
      <c r="AA23" s="35" t="str">
        <f>INDEX('PUNTO 8 60 - 80 CM'!$H$14:$H$73,MATCH(RESULTADOS!$B$23,'PUNTO 8 60 - 80 CM'!$D$14:$D$73,0))</f>
        <v>&lt;0,02</v>
      </c>
      <c r="AB23" s="35" t="str">
        <f>INDEX('PUNTO 8 TUBO SIFON'!$H$14:$H$73,MATCH(RESULTADOS!$B$23,'PUNTO 8 TUBO SIFON'!$D$14:$D$73,0))</f>
        <v>&lt;0,02</v>
      </c>
      <c r="AC23" s="35" t="str">
        <f>INDEX('PUNTO 8 1,2 MTS TUBO SIFON'!$H$14:$H$73,MATCH(RESULTADOS!$B$23,'PUNTO 8 1,2 MTS TUBO SIFON'!$D$14:$D$73,0))</f>
        <v>&lt;0,02</v>
      </c>
      <c r="AD23" s="35" t="str">
        <f>INDEX('PUNTO 9 60 - 80 CM'!$H$14:$H$73,MATCH(RESULTADOS!$B$23,'PUNTO 9 60 - 80 CM'!$D$14:$D$73,0))</f>
        <v>&lt;0,02</v>
      </c>
      <c r="AE23" s="35" t="str">
        <f>INDEX('PUNTO 9 TUBO SIFON'!$H$14:$H$73,MATCH(RESULTADOS!$B$23,'PUNTO 9 TUBO SIFON'!$D$14:$D$73,0))</f>
        <v>&lt;0,02</v>
      </c>
      <c r="AF23" s="35" t="str">
        <f>INDEX('PUNTO 9 1,2 MTS TUBO SIFON'!$H$14:$H$73,MATCH(RESULTADOS!$B$23,'PUNTO 9 1,2 MTS TUBO SIFON'!$D$14:$D$73,0))</f>
        <v>&lt;0,02</v>
      </c>
      <c r="AG23" s="35" t="str">
        <f>INDEX('PUNTO 10 60 - 80 CM'!$H$14:$H$73,MATCH(RESULTADOS!$B$23,'PUNTO 10 60 - 80 CM'!$D$14:$D$73,0))</f>
        <v>&lt;0,02</v>
      </c>
      <c r="AH23" s="35" t="str">
        <f>INDEX('PUNTO 10 TUBO SIFON'!$H$14:$H$73,MATCH(RESULTADOS!$B$23,'PUNTO 10 TUBO SIFON'!$D$14:$D$73,0))</f>
        <v>&lt;0,02</v>
      </c>
      <c r="AI23" s="35" t="str">
        <f>INDEX('PUNTO 10 1,2 MTS TUBO SIFON'!$H$14:$H$73,MATCH(RESULTADOS!$B$23,'PUNTO 10 1,2 MTS TUBO SIFON'!$D$14:$D$73,0))</f>
        <v>&lt;0,02</v>
      </c>
      <c r="AK23" s="2"/>
    </row>
    <row r="24" spans="2:37" ht="15">
      <c r="B24" s="51" t="s">
        <v>29</v>
      </c>
      <c r="C24" s="36" t="s">
        <v>30</v>
      </c>
      <c r="D24" s="36" t="s">
        <v>31</v>
      </c>
      <c r="E24" s="35">
        <f>INDEX('JAULAS ACUATRUCHAS'!$H$14:$H$73,MATCH(RESULTADOS!$B$24,'JAULAS ACUATRUCHAS'!$D$14:$D$73,0))</f>
        <v>3.7</v>
      </c>
      <c r="F24" s="35">
        <f>INDEX('PUNTO 1 60 - 80 CM'!$H$14:$H$73,MATCH(RESULTADOS!$B$24,'PUNTO 1 60 - 80 CM'!$D$14:$D$73,0))</f>
        <v>3.7</v>
      </c>
      <c r="G24" s="35">
        <f>INDEX('PUNTO 1 TUBO SIFON'!$H$14:$H$73,MATCH(RESULTADOS!$B$24,'PUNTO 1 TUBO SIFON'!$D$14:$D$73,0))</f>
        <v>3.7</v>
      </c>
      <c r="H24" s="35">
        <f>INDEX('PUNTO 1 1,2 MTS TUBO SIFON'!$H$14:$H$73,MATCH(RESULTADOS!$B$24,'PUNTO 1 1,2 MTS TUBO SIFON'!$D$14:$D$73,0))</f>
        <v>2.7</v>
      </c>
      <c r="I24" s="35">
        <f>INDEX('PUNTO 2 60 - 80 CM'!$H$14:$H$73,MATCH(RESULTADOS!$B$24,'PUNTO 2 60 - 80 CM'!$D$14:$D$73,0))</f>
        <v>4.2</v>
      </c>
      <c r="J24" s="35">
        <f>INDEX('PUNTO 2 TUBO SIFON'!$H$14:$H$73,MATCH(RESULTADOS!$B$24,'PUNTO 2 TUBO SIFON'!$D$14:$D$73,0))</f>
        <v>3.5</v>
      </c>
      <c r="K24" s="35">
        <f>INDEX('PUNTO 2 1,2 MTS TUBO SIFON'!$H$14:$H$73,MATCH(RESULTADOS!$B$24,'PUNTO 2 1,2 MTS TUBO SIFON'!$D$14:$D$73,0))</f>
        <v>3.5</v>
      </c>
      <c r="L24" s="35">
        <f>INDEX('PUNTO 3 60 - 80 CM'!$H$14:$H$73,MATCH(RESULTADOS!$B$24,'PUNTO 3 60 - 80 CM'!$D$14:$D$73,0))</f>
        <v>3.9</v>
      </c>
      <c r="M24" s="35">
        <f>INDEX('PUNTO 3 TUBO SIFON'!$H$14:$H$73,MATCH(RESULTADOS!$B$24,'PUNTO 3 TUBO SIFON'!$D$14:$D$73,0))</f>
        <v>3.9</v>
      </c>
      <c r="N24" s="35">
        <f>INDEX('PUNTO 3 1,2 MTS TUBO SIFON'!$H$14:$H$73,MATCH(RESULTADOS!$B$24,'PUNTO 3 1,2 MTS TUBO SIFON'!$D$14:$D$73,0))</f>
        <v>3.9</v>
      </c>
      <c r="O24" s="35">
        <f>INDEX('PUNTO 4 60 - 80 CM'!$H$14:$H$73,MATCH(RESULTADOS!$B$24,'PUNTO 4 60 - 80 CM'!$D$14:$D$73,0))</f>
        <v>3.7</v>
      </c>
      <c r="P24" s="35">
        <f>INDEX('PUNTO 4 TUBO SIFON'!$H$14:$H$73,MATCH(RESULTADOS!$B$24,'PUNTO 4 TUBO SIFON'!$D$14:$D$73,0))</f>
        <v>3.5</v>
      </c>
      <c r="Q24" s="35">
        <f>INDEX('PUNTO 4 1,2 MTS TUBO SIFON'!$H$14:$H$73,MATCH(RESULTADOS!$B$24,'PUNTO 4 1,2 MTS TUBO SIFON'!$D$14:$D$73,0))</f>
        <v>3.9</v>
      </c>
      <c r="R24" s="35">
        <f>INDEX('PUNTO 5 60 - 80 CM'!$H$14:$H$73,MATCH(RESULTADOS!$B$24,'PUNTO 5 60 - 80 CM'!$D$14:$D$73,0))</f>
        <v>3.5</v>
      </c>
      <c r="S24" s="35">
        <f>INDEX('PUNTO 5 TUBO SIFON'!$H$14:$H$73,MATCH(RESULTADOS!$B$24,'PUNTO 5 TUBO SIFON'!$D$14:$D$73,0))</f>
        <v>3.7</v>
      </c>
      <c r="T24" s="35">
        <f>INDEX('PUNTO 5 1,2 MTS TUBO SIFON'!$H$14:$H$73,MATCH(RESULTADOS!$B$24,'PUNTO 5 1,2 MTS TUBO SIFON'!$D$14:$D$73,0))</f>
        <v>3.2</v>
      </c>
      <c r="U24" s="35">
        <f>INDEX('PUNTO 6 60 - 80 CM'!$H$14:$H$73,MATCH(RESULTADOS!$B$24,'PUNTO 6 60 - 80 CM'!$D$14:$D$73,0))</f>
        <v>3.7</v>
      </c>
      <c r="V24" s="35">
        <f>INDEX('PUNTO 6 TUBO SIFON'!$H$14:$H$73,MATCH(RESULTADOS!$B$24,'PUNTO 6 TUBO SIFON'!$D$14:$D$73,0))</f>
        <v>3.7</v>
      </c>
      <c r="W24" s="35">
        <f>INDEX('PUNTO 6 1,2 MTS TUBO SIFON'!$H$14:$H$73,MATCH(RESULTADOS!$B$24,'PUNTO 6 1,2 MTS TUBO SIFON'!$D$14:$D$73,0))</f>
        <v>3.5</v>
      </c>
      <c r="X24" s="35">
        <f>INDEX('PUNTO 7 60 - 80 CM'!$H$14:$H$73,MATCH(RESULTADOS!$B$24,'PUNTO 7 60 - 80 CM'!$D$14:$D$73,0))</f>
        <v>3.9</v>
      </c>
      <c r="Y24" s="35">
        <f>INDEX('PUNTO 7 TUBO SIFON'!$H$14:$H$73,MATCH(RESULTADOS!$B$24,'PUNTO 7 TUBO SIFON'!$D$14:$D$73,0))</f>
        <v>3.5</v>
      </c>
      <c r="Z24" s="35">
        <f>INDEX('PUNTO 7 1,2 MTS TUBO SIFON'!$H$14:$H$73,MATCH(RESULTADOS!$B$24,'PUNTO 7 1,2 MTS TUBO SIFON'!$D$14:$D$73,0))</f>
        <v>3.5</v>
      </c>
      <c r="AA24" s="35">
        <f>INDEX('PUNTO 8 60 - 80 CM'!$H$14:$H$73,MATCH(RESULTADOS!$B$24,'PUNTO 8 60 - 80 CM'!$D$14:$D$73,0))</f>
        <v>3.2</v>
      </c>
      <c r="AB24" s="35">
        <f>INDEX('PUNTO 8 TUBO SIFON'!$H$14:$H$73,MATCH(RESULTADOS!$B$24,'PUNTO 8 TUBO SIFON'!$D$14:$D$73,0))</f>
        <v>3.7</v>
      </c>
      <c r="AC24" s="35">
        <f>INDEX('PUNTO 8 1,2 MTS TUBO SIFON'!$H$14:$H$73,MATCH(RESULTADOS!$B$24,'PUNTO 8 1,2 MTS TUBO SIFON'!$D$14:$D$73,0))</f>
        <v>3</v>
      </c>
      <c r="AD24" s="35">
        <f>INDEX('PUNTO 9 60 - 80 CM'!$H$14:$H$73,MATCH(RESULTADOS!$B$24,'PUNTO 9 60 - 80 CM'!$D$14:$D$73,0))</f>
        <v>3</v>
      </c>
      <c r="AE24" s="35">
        <f>INDEX('PUNTO 9 TUBO SIFON'!$H$14:$H$73,MATCH(RESULTADOS!$B$24,'PUNTO 9 TUBO SIFON'!$D$14:$D$73,0))</f>
        <v>3.2</v>
      </c>
      <c r="AF24" s="35">
        <f>INDEX('PUNTO 9 1,2 MTS TUBO SIFON'!$H$14:$H$73,MATCH(RESULTADOS!$B$24,'PUNTO 9 1,2 MTS TUBO SIFON'!$D$14:$D$73,0))</f>
        <v>3.2</v>
      </c>
      <c r="AG24" s="35">
        <f>INDEX('PUNTO 10 60 - 80 CM'!$H$14:$H$73,MATCH(RESULTADOS!$B$24,'PUNTO 10 60 - 80 CM'!$D$14:$D$73,0))</f>
        <v>3.2</v>
      </c>
      <c r="AH24" s="35">
        <f>INDEX('PUNTO 10 TUBO SIFON'!$H$14:$H$73,MATCH(RESULTADOS!$B$24,'PUNTO 10 TUBO SIFON'!$D$14:$D$73,0))</f>
        <v>3.2</v>
      </c>
      <c r="AI24" s="35">
        <f>INDEX('PUNTO 10 1,2 MTS TUBO SIFON'!$H$14:$H$73,MATCH(RESULTADOS!$B$24,'PUNTO 10 1,2 MTS TUBO SIFON'!$D$14:$D$73,0))</f>
        <v>3.2</v>
      </c>
      <c r="AK24" s="2"/>
    </row>
    <row r="25" spans="2:37" ht="15">
      <c r="B25" s="51" t="s">
        <v>32</v>
      </c>
      <c r="C25" s="36" t="s">
        <v>22</v>
      </c>
      <c r="D25" s="36" t="s">
        <v>33</v>
      </c>
      <c r="E25" s="35" t="str">
        <f>INDEX('JAULAS ACUATRUCHAS'!$H$14:$H$73,MATCH(RESULTADOS!$B$25,'JAULAS ACUATRUCHAS'!$D$14:$D$73,0))</f>
        <v>&lt;0,05</v>
      </c>
      <c r="F25" s="35" t="str">
        <f>INDEX('PUNTO 1 60 - 80 CM'!$H$14:$H$73,MATCH(RESULTADOS!$B$25,'PUNTO 1 60 - 80 CM'!$D$14:$D$73,0))</f>
        <v>&lt;0,05</v>
      </c>
      <c r="G25" s="35" t="str">
        <f>INDEX('PUNTO 1 TUBO SIFON'!$H$14:$H$73,MATCH(RESULTADOS!$B$25,'PUNTO 1 TUBO SIFON'!$D$14:$D$73,0))</f>
        <v>&lt;0,05</v>
      </c>
      <c r="H25" s="35" t="str">
        <f>INDEX('PUNTO 1 1,2 MTS TUBO SIFON'!$H$14:$H$73,MATCH(RESULTADOS!$B$25,'PUNTO 1 1,2 MTS TUBO SIFON'!$D$14:$D$73,0))</f>
        <v>&lt;0,05</v>
      </c>
      <c r="I25" s="35" t="str">
        <f>INDEX('PUNTO 2 60 - 80 CM'!$H$14:$H$73,MATCH(RESULTADOS!$B$25,'PUNTO 2 60 - 80 CM'!$D$14:$D$73,0))</f>
        <v>&lt;0,05</v>
      </c>
      <c r="J25" s="35" t="str">
        <f>INDEX('PUNTO 2 TUBO SIFON'!$H$14:$H$73,MATCH(RESULTADOS!$B$25,'PUNTO 2 TUBO SIFON'!$D$14:$D$73,0))</f>
        <v>&lt;0,05</v>
      </c>
      <c r="K25" s="35" t="str">
        <f>INDEX('PUNTO 2 1,2 MTS TUBO SIFON'!$H$14:$H$73,MATCH(RESULTADOS!$B$25,'PUNTO 2 1,2 MTS TUBO SIFON'!$D$14:$D$73,0))</f>
        <v>&lt;0,05</v>
      </c>
      <c r="L25" s="35" t="str">
        <f>INDEX('PUNTO 3 60 - 80 CM'!$H$14:$H$73,MATCH(RESULTADOS!$B$25,'PUNTO 3 60 - 80 CM'!$D$14:$D$73,0))</f>
        <v>&lt;0,05</v>
      </c>
      <c r="M25" s="35" t="str">
        <f>INDEX('PUNTO 3 TUBO SIFON'!$H$14:$H$73,MATCH(RESULTADOS!$B$25,'PUNTO 3 TUBO SIFON'!$D$14:$D$73,0))</f>
        <v>&lt;0,05</v>
      </c>
      <c r="N25" s="35" t="str">
        <f>INDEX('PUNTO 3 1,2 MTS TUBO SIFON'!$H$14:$H$73,MATCH(RESULTADOS!$B$25,'PUNTO 3 1,2 MTS TUBO SIFON'!$D$14:$D$73,0))</f>
        <v>&lt;0,05</v>
      </c>
      <c r="O25" s="35" t="str">
        <f>INDEX('PUNTO 4 60 - 80 CM'!$H$14:$H$73,MATCH(RESULTADOS!$B$25,'PUNTO 4 60 - 80 CM'!$D$14:$D$73,0))</f>
        <v>&lt;0,05</v>
      </c>
      <c r="P25" s="35" t="str">
        <f>INDEX('PUNTO 4 TUBO SIFON'!$H$14:$H$73,MATCH(RESULTADOS!$B$25,'PUNTO 4 TUBO SIFON'!$D$14:$D$73,0))</f>
        <v>&lt;0,05</v>
      </c>
      <c r="Q25" s="35" t="str">
        <f>INDEX('PUNTO 4 1,2 MTS TUBO SIFON'!$H$14:$H$73,MATCH(RESULTADOS!$B$25,'PUNTO 4 1,2 MTS TUBO SIFON'!$D$14:$D$73,0))</f>
        <v>&lt;0,05</v>
      </c>
      <c r="R25" s="35" t="str">
        <f>INDEX('PUNTO 5 60 - 80 CM'!$H$14:$H$73,MATCH(RESULTADOS!$B$25,'PUNTO 5 60 - 80 CM'!$D$14:$D$73,0))</f>
        <v>&lt;0,05</v>
      </c>
      <c r="S25" s="35" t="str">
        <f>INDEX('PUNTO 5 TUBO SIFON'!$H$14:$H$73,MATCH(RESULTADOS!$B$25,'PUNTO 5 TUBO SIFON'!$D$14:$D$73,0))</f>
        <v>&lt;0,05</v>
      </c>
      <c r="T25" s="35" t="str">
        <f>INDEX('PUNTO 5 1,2 MTS TUBO SIFON'!$H$14:$H$73,MATCH(RESULTADOS!$B$25,'PUNTO 5 1,2 MTS TUBO SIFON'!$D$14:$D$73,0))</f>
        <v>&lt;0,05</v>
      </c>
      <c r="U25" s="35" t="str">
        <f>INDEX('PUNTO 6 60 - 80 CM'!$H$14:$H$73,MATCH(RESULTADOS!$B$25,'PUNTO 6 60 - 80 CM'!$D$14:$D$73,0))</f>
        <v>&lt;0,05</v>
      </c>
      <c r="V25" s="35" t="str">
        <f>INDEX('PUNTO 6 TUBO SIFON'!$H$14:$H$73,MATCH(RESULTADOS!$B$25,'PUNTO 6 TUBO SIFON'!$D$14:$D$73,0))</f>
        <v>&lt;0,05</v>
      </c>
      <c r="W25" s="35" t="str">
        <f>INDEX('PUNTO 6 1,2 MTS TUBO SIFON'!$H$14:$H$73,MATCH(RESULTADOS!$B$25,'PUNTO 6 1,2 MTS TUBO SIFON'!$D$14:$D$73,0))</f>
        <v>&lt;0,05</v>
      </c>
      <c r="X25" s="35" t="str">
        <f>INDEX('PUNTO 7 60 - 80 CM'!$H$14:$H$73,MATCH(RESULTADOS!$B$25,'PUNTO 7 60 - 80 CM'!$D$14:$D$73,0))</f>
        <v>&lt;0,05</v>
      </c>
      <c r="Y25" s="35" t="str">
        <f>INDEX('PUNTO 7 TUBO SIFON'!$H$14:$H$73,MATCH(RESULTADOS!$B$25,'PUNTO 7 TUBO SIFON'!$D$14:$D$73,0))</f>
        <v>&lt;0,05</v>
      </c>
      <c r="Z25" s="35" t="str">
        <f>INDEX('PUNTO 7 1,2 MTS TUBO SIFON'!$H$14:$H$73,MATCH(RESULTADOS!$B$25,'PUNTO 7 1,2 MTS TUBO SIFON'!$D$14:$D$73,0))</f>
        <v>&lt;0,05</v>
      </c>
      <c r="AA25" s="35" t="str">
        <f>INDEX('PUNTO 8 60 - 80 CM'!$H$14:$H$73,MATCH(RESULTADOS!$B$25,'PUNTO 8 60 - 80 CM'!$D$14:$D$73,0))</f>
        <v>&lt;0,05</v>
      </c>
      <c r="AB25" s="35" t="str">
        <f>INDEX('PUNTO 8 TUBO SIFON'!$H$14:$H$73,MATCH(RESULTADOS!$B$25,'PUNTO 8 TUBO SIFON'!$D$14:$D$73,0))</f>
        <v>&lt;0,05</v>
      </c>
      <c r="AC25" s="35" t="str">
        <f>INDEX('PUNTO 8 1,2 MTS TUBO SIFON'!$H$14:$H$73,MATCH(RESULTADOS!$B$25,'PUNTO 8 1,2 MTS TUBO SIFON'!$D$14:$D$73,0))</f>
        <v>&lt;0,05</v>
      </c>
      <c r="AD25" s="35" t="str">
        <f>INDEX('PUNTO 9 60 - 80 CM'!$H$14:$H$73,MATCH(RESULTADOS!$B$25,'PUNTO 9 60 - 80 CM'!$D$14:$D$73,0))</f>
        <v>&lt;0,05</v>
      </c>
      <c r="AE25" s="35" t="str">
        <f>INDEX('PUNTO 9 TUBO SIFON'!$H$14:$H$73,MATCH(RESULTADOS!$B$25,'PUNTO 9 TUBO SIFON'!$D$14:$D$73,0))</f>
        <v>&lt;0,05</v>
      </c>
      <c r="AF25" s="35" t="str">
        <f>INDEX('PUNTO 9 1,2 MTS TUBO SIFON'!$H$14:$H$73,MATCH(RESULTADOS!$B$25,'PUNTO 9 1,2 MTS TUBO SIFON'!$D$14:$D$73,0))</f>
        <v>&lt;0,05</v>
      </c>
      <c r="AG25" s="35" t="str">
        <f>INDEX('PUNTO 10 60 - 80 CM'!$H$14:$H$73,MATCH(RESULTADOS!$B$25,'PUNTO 10 60 - 80 CM'!$D$14:$D$73,0))</f>
        <v>&lt;0,05</v>
      </c>
      <c r="AH25" s="35" t="str">
        <f>INDEX('PUNTO 10 TUBO SIFON'!$H$14:$H$73,MATCH(RESULTADOS!$B$25,'PUNTO 10 TUBO SIFON'!$D$14:$D$73,0))</f>
        <v>&lt;0,05</v>
      </c>
      <c r="AI25" s="35" t="str">
        <f>INDEX('PUNTO 10 1,2 MTS TUBO SIFON'!$H$14:$H$73,MATCH(RESULTADOS!$B$25,'PUNTO 10 1,2 MTS TUBO SIFON'!$D$14:$D$73,0))</f>
        <v>&lt;0,05</v>
      </c>
      <c r="AK25" s="2"/>
    </row>
    <row r="26" spans="2:37" ht="15">
      <c r="B26" s="51" t="s">
        <v>35</v>
      </c>
      <c r="C26" s="36" t="s">
        <v>36</v>
      </c>
      <c r="D26" s="36" t="s">
        <v>37</v>
      </c>
      <c r="E26" s="35">
        <f>INDEX('JAULAS ACUATRUCHAS'!$H$14:$H$73,MATCH(RESULTADOS!$B$26,'JAULAS ACUATRUCHAS'!$D$14:$D$73,0))</f>
        <v>3.1</v>
      </c>
      <c r="F26" s="35" t="str">
        <f>INDEX('PUNTO 1 60 - 80 CM'!$H$14:$H$73,MATCH(RESULTADOS!$B$26,'PUNTO 1 60 - 80 CM'!$D$14:$D$73,0))</f>
        <v>&lt;1</v>
      </c>
      <c r="G26" s="35" t="str">
        <f>INDEX('PUNTO 1 TUBO SIFON'!$H$14:$H$73,MATCH(RESULTADOS!$B$26,'PUNTO 1 TUBO SIFON'!$D$14:$D$73,0))</f>
        <v>&lt;1</v>
      </c>
      <c r="H26" s="35" t="str">
        <f>INDEX('PUNTO 1 1,2 MTS TUBO SIFON'!$H$14:$H$73,MATCH(RESULTADOS!$B$26,'PUNTO 1 1,2 MTS TUBO SIFON'!$D$14:$D$73,0))</f>
        <v>&lt;1</v>
      </c>
      <c r="I26" s="35">
        <f>INDEX('PUNTO 2 60 - 80 CM'!$H$14:$H$73,MATCH(RESULTADOS!$B$26,'PUNTO 2 60 - 80 CM'!$D$14:$D$73,0))</f>
        <v>3.1</v>
      </c>
      <c r="J26" s="35" t="str">
        <f>INDEX('PUNTO 2 TUBO SIFON'!$H$14:$H$73,MATCH(RESULTADOS!$B$26,'PUNTO 2 TUBO SIFON'!$D$14:$D$73,0))</f>
        <v>&lt;1</v>
      </c>
      <c r="K26" s="35" t="str">
        <f>INDEX('PUNTO 2 1,2 MTS TUBO SIFON'!$H$14:$H$73,MATCH(RESULTADOS!$B$26,'PUNTO 2 1,2 MTS TUBO SIFON'!$D$14:$D$73,0))</f>
        <v>&lt;1</v>
      </c>
      <c r="L26" s="35" t="str">
        <f>INDEX('PUNTO 3 60 - 80 CM'!$H$14:$H$73,MATCH(RESULTADOS!$B$26,'PUNTO 3 60 - 80 CM'!$D$14:$D$73,0))</f>
        <v>&lt;1</v>
      </c>
      <c r="M26" s="35" t="str">
        <f>INDEX('PUNTO 3 TUBO SIFON'!$H$14:$H$73,MATCH(RESULTADOS!$B$26,'PUNTO 3 TUBO SIFON'!$D$14:$D$73,0))</f>
        <v>&lt;1</v>
      </c>
      <c r="N26" s="35" t="str">
        <f>INDEX('PUNTO 3 1,2 MTS TUBO SIFON'!$H$14:$H$73,MATCH(RESULTADOS!$B$26,'PUNTO 3 1,2 MTS TUBO SIFON'!$D$14:$D$73,0))</f>
        <v>&lt;1</v>
      </c>
      <c r="O26" s="35" t="str">
        <f>INDEX('PUNTO 4 60 - 80 CM'!$H$14:$H$73,MATCH(RESULTADOS!$B$26,'PUNTO 4 60 - 80 CM'!$D$14:$D$73,0))</f>
        <v>&lt;1</v>
      </c>
      <c r="P26" s="35" t="str">
        <f>INDEX('PUNTO 4 TUBO SIFON'!$H$14:$H$73,MATCH(RESULTADOS!$B$26,'PUNTO 4 TUBO SIFON'!$D$14:$D$73,0))</f>
        <v>&lt;1</v>
      </c>
      <c r="Q26" s="35" t="str">
        <f>INDEX('PUNTO 4 1,2 MTS TUBO SIFON'!$H$14:$H$73,MATCH(RESULTADOS!$B$26,'PUNTO 4 1,2 MTS TUBO SIFON'!$D$14:$D$73,0))</f>
        <v>&lt;1</v>
      </c>
      <c r="R26" s="35" t="str">
        <f>INDEX('PUNTO 5 60 - 80 CM'!$H$14:$H$73,MATCH(RESULTADOS!$B$26,'PUNTO 5 60 - 80 CM'!$D$14:$D$73,0))</f>
        <v>&lt;1</v>
      </c>
      <c r="S26" s="35" t="str">
        <f>INDEX('PUNTO 5 TUBO SIFON'!$H$14:$H$73,MATCH(RESULTADOS!$B$26,'PUNTO 5 TUBO SIFON'!$D$14:$D$73,0))</f>
        <v>&lt;1</v>
      </c>
      <c r="T26" s="35" t="str">
        <f>INDEX('PUNTO 5 1,2 MTS TUBO SIFON'!$H$14:$H$73,MATCH(RESULTADOS!$B$26,'PUNTO 5 1,2 MTS TUBO SIFON'!$D$14:$D$73,0))</f>
        <v>&lt;1</v>
      </c>
      <c r="U26" s="35" t="str">
        <f>INDEX('PUNTO 6 60 - 80 CM'!$H$14:$H$73,MATCH(RESULTADOS!$B$26,'PUNTO 6 60 - 80 CM'!$D$14:$D$73,0))</f>
        <v>&lt;1</v>
      </c>
      <c r="V26" s="35" t="str">
        <f>INDEX('PUNTO 6 TUBO SIFON'!$H$14:$H$73,MATCH(RESULTADOS!$B$26,'PUNTO 6 TUBO SIFON'!$D$14:$D$73,0))</f>
        <v>&lt;1</v>
      </c>
      <c r="W26" s="35" t="str">
        <f>INDEX('PUNTO 6 1,2 MTS TUBO SIFON'!$H$14:$H$73,MATCH(RESULTADOS!$B$26,'PUNTO 6 1,2 MTS TUBO SIFON'!$D$14:$D$73,0))</f>
        <v>&lt;1</v>
      </c>
      <c r="X26" s="35" t="str">
        <f>INDEX('PUNTO 7 60 - 80 CM'!$H$14:$H$73,MATCH(RESULTADOS!$B$26,'PUNTO 7 60 - 80 CM'!$D$14:$D$73,0))</f>
        <v>&lt;1</v>
      </c>
      <c r="Y26" s="35" t="str">
        <f>INDEX('PUNTO 7 TUBO SIFON'!$H$14:$H$73,MATCH(RESULTADOS!$B$26,'PUNTO 7 TUBO SIFON'!$D$14:$D$73,0))</f>
        <v>&lt;1</v>
      </c>
      <c r="Z26" s="35" t="str">
        <f>INDEX('PUNTO 7 1,2 MTS TUBO SIFON'!$H$14:$H$73,MATCH(RESULTADOS!$B$26,'PUNTO 7 1,2 MTS TUBO SIFON'!$D$14:$D$73,0))</f>
        <v>&lt;1</v>
      </c>
      <c r="AA26" s="35" t="str">
        <f>INDEX('PUNTO 8 60 - 80 CM'!$H$14:$H$73,MATCH(RESULTADOS!$B$26,'PUNTO 8 60 - 80 CM'!$D$14:$D$73,0))</f>
        <v>&lt;1</v>
      </c>
      <c r="AB26" s="35" t="str">
        <f>INDEX('PUNTO 8 TUBO SIFON'!$H$14:$H$73,MATCH(RESULTADOS!$B$26,'PUNTO 8 TUBO SIFON'!$D$14:$D$73,0))</f>
        <v>&lt;1</v>
      </c>
      <c r="AC26" s="35" t="str">
        <f>INDEX('PUNTO 8 1,2 MTS TUBO SIFON'!$H$14:$H$73,MATCH(RESULTADOS!$B$26,'PUNTO 8 1,2 MTS TUBO SIFON'!$D$14:$D$73,0))</f>
        <v>&lt;1</v>
      </c>
      <c r="AD26" s="35">
        <f>INDEX('PUNTO 9 60 - 80 CM'!$H$14:$H$73,MATCH(RESULTADOS!$B$26,'PUNTO 9 60 - 80 CM'!$D$14:$D$73,0))</f>
        <v>6.3</v>
      </c>
      <c r="AE26" s="35" t="str">
        <f>INDEX('PUNTO 9 TUBO SIFON'!$H$14:$H$73,MATCH(RESULTADOS!$B$26,'PUNTO 9 TUBO SIFON'!$D$14:$D$73,0))</f>
        <v>&lt;1</v>
      </c>
      <c r="AF26" s="35" t="str">
        <f>INDEX('PUNTO 9 1,2 MTS TUBO SIFON'!$H$14:$H$73,MATCH(RESULTADOS!$B$26,'PUNTO 9 1,2 MTS TUBO SIFON'!$D$14:$D$73,0))</f>
        <v>&lt;1</v>
      </c>
      <c r="AG26" s="35" t="str">
        <f>INDEX('PUNTO 10 60 - 80 CM'!$H$14:$H$73,MATCH(RESULTADOS!$B$26,'PUNTO 10 60 - 80 CM'!$D$14:$D$73,0))</f>
        <v>&lt;1</v>
      </c>
      <c r="AH26" s="35" t="str">
        <f>INDEX('PUNTO 10 TUBO SIFON'!$H$14:$H$73,MATCH(RESULTADOS!$B$26,'PUNTO 10 TUBO SIFON'!$D$14:$D$73,0))</f>
        <v>&lt;1</v>
      </c>
      <c r="AI26" s="35" t="str">
        <f>INDEX('PUNTO 10 1,2 MTS TUBO SIFON'!$H$14:$H$73,MATCH(RESULTADOS!$B$26,'PUNTO 10 1,2 MTS TUBO SIFON'!$D$14:$D$73,0))</f>
        <v>&lt;1</v>
      </c>
      <c r="AK26" s="2"/>
    </row>
    <row r="27" spans="2:37" ht="15">
      <c r="B27" s="51" t="s">
        <v>39</v>
      </c>
      <c r="C27" s="36" t="s">
        <v>40</v>
      </c>
      <c r="D27" s="36" t="s">
        <v>37</v>
      </c>
      <c r="E27" s="35" t="str">
        <f>INDEX('JAULAS ACUATRUCHAS'!$H$14:$H$73,MATCH(RESULTADOS!$B$27,'JAULAS ACUATRUCHAS'!$D$14:$D$73,0))</f>
        <v>8,36x10^3</v>
      </c>
      <c r="F27" s="35" t="str">
        <f>INDEX('PUNTO 1 60 - 80 CM'!$H$14:$H$73,MATCH(RESULTADOS!$B$27,'PUNTO 1 60 - 80 CM'!$D$14:$D$73,0))</f>
        <v>1,076x10^4</v>
      </c>
      <c r="G27" s="35" t="str">
        <f>INDEX('PUNTO 1 TUBO SIFON'!$H$14:$H$73,MATCH(RESULTADOS!$B$27,'PUNTO 1 TUBO SIFON'!$D$14:$D$73,0))</f>
        <v>1,399x10^4</v>
      </c>
      <c r="H27" s="35" t="str">
        <f>INDEX('PUNTO 1 1,2 MTS TUBO SIFON'!$H$14:$H$73,MATCH(RESULTADOS!$B$27,'PUNTO 1 1,2 MTS TUBO SIFON'!$D$14:$D$73,0))</f>
        <v>1,000x10^4</v>
      </c>
      <c r="I27" s="35" t="str">
        <f>INDEX('PUNTO 2 60 - 80 CM'!$H$14:$H$73,MATCH(RESULTADOS!$B$27,'PUNTO 2 60 - 80 CM'!$D$14:$D$73,0))</f>
        <v>9,90x10^3</v>
      </c>
      <c r="J27" s="35" t="str">
        <f>INDEX('PUNTO 2 TUBO SIFON'!$H$14:$H$73,MATCH(RESULTADOS!$B$27,'PUNTO 2 TUBO SIFON'!$D$14:$D$73,0))</f>
        <v>1,450x10^4</v>
      </c>
      <c r="K27" s="35" t="str">
        <f>INDEX('PUNTO 2 1,2 MTS TUBO SIFON'!$H$14:$H$73,MATCH(RESULTADOS!$B$27,'PUNTO 2 1,2 MTS TUBO SIFON'!$D$14:$D$73,0))</f>
        <v>1,250x10^4</v>
      </c>
      <c r="L27" s="35" t="str">
        <f>INDEX('PUNTO 3 60 - 80 CM'!$H$14:$H$73,MATCH(RESULTADOS!$B$27,'PUNTO 3 60 - 80 CM'!$D$14:$D$73,0))</f>
        <v>1,160x10^4</v>
      </c>
      <c r="M27" s="35" t="str">
        <f>INDEX('PUNTO 3 TUBO SIFON'!$H$14:$H$73,MATCH(RESULTADOS!$B$27,'PUNTO 3 TUBO SIFON'!$D$14:$D$73,0))</f>
        <v>9,84x10^3</v>
      </c>
      <c r="N27" s="35" t="str">
        <f>INDEX('PUNTO 3 1,2 MTS TUBO SIFON'!$H$14:$H$73,MATCH(RESULTADOS!$B$27,'PUNTO 3 1,2 MTS TUBO SIFON'!$D$14:$D$73,0))</f>
        <v>1,850x10^4</v>
      </c>
      <c r="O27" s="35" t="str">
        <f>INDEX('PUNTO 4 60 - 80 CM'!$H$14:$H$73,MATCH(RESULTADOS!$B$27,'PUNTO 4 60 - 80 CM'!$D$14:$D$73,0))</f>
        <v>9,82x10^3</v>
      </c>
      <c r="P27" s="35" t="str">
        <f>INDEX('PUNTO 4 TUBO SIFON'!$H$14:$H$73,MATCH(RESULTADOS!$B$27,'PUNTO 4 TUBO SIFON'!$D$14:$D$73,0))</f>
        <v>1,553x10^4</v>
      </c>
      <c r="Q27" s="35" t="str">
        <f>INDEX('PUNTO 4 1,2 MTS TUBO SIFON'!$H$14:$H$73,MATCH(RESULTADOS!$B$27,'PUNTO 4 1,2 MTS TUBO SIFON'!$D$14:$D$73,0))</f>
        <v>1,597x10^4</v>
      </c>
      <c r="R27" s="35" t="str">
        <f>INDEX('PUNTO 5 60 - 80 CM'!$H$14:$H$73,MATCH(RESULTADOS!$B$27,'PUNTO 5 60 - 80 CM'!$D$14:$D$73,0))</f>
        <v>1,187x10^4</v>
      </c>
      <c r="S27" s="35" t="str">
        <f>INDEX('PUNTO 5 TUBO SIFON'!$H$14:$H$73,MATCH(RESULTADOS!$B$27,'PUNTO 5 TUBO SIFON'!$D$14:$D$73,0))</f>
        <v>1,597x10^4</v>
      </c>
      <c r="T27" s="35" t="str">
        <f>INDEX('PUNTO 5 1,2 MTS TUBO SIFON'!$H$14:$H$73,MATCH(RESULTADOS!$B$27,'PUNTO 5 1,2 MTS TUBO SIFON'!$D$14:$D$73,0))</f>
        <v>9,59x10^3</v>
      </c>
      <c r="U27" s="35" t="str">
        <f>INDEX('PUNTO 6 60 - 80 CM'!$H$14:$H$73,MATCH(RESULTADOS!$B$27,'PUNTO 6 60 - 80 CM'!$D$14:$D$73,0))</f>
        <v>1,317x10^4</v>
      </c>
      <c r="V27" s="35" t="str">
        <f>INDEX('PUNTO 6 TUBO SIFON'!$H$14:$H$73,MATCH(RESULTADOS!$B$27,'PUNTO 6 TUBO SIFON'!$D$14:$D$73,0))</f>
        <v>9,10x10^3</v>
      </c>
      <c r="W27" s="35" t="str">
        <f>INDEX('PUNTO 6 1,2 MTS TUBO SIFON'!$H$14:$H$73,MATCH(RESULTADOS!$B$27,'PUNTO 6 1,2 MTS TUBO SIFON'!$D$14:$D$73,0))</f>
        <v>9,08x10^3</v>
      </c>
      <c r="X27" s="35" t="str">
        <f>INDEX('PUNTO 7 60 - 80 CM'!$H$14:$H$73,MATCH(RESULTADOS!$B$27,'PUNTO 7 60 - 80 CM'!$D$14:$D$73,0))</f>
        <v>1,396x10^4</v>
      </c>
      <c r="Y27" s="35" t="str">
        <f>INDEX('PUNTO 7 TUBO SIFON'!$H$14:$H$73,MATCH(RESULTADOS!$B$27,'PUNTO 7 TUBO SIFON'!$D$14:$D$73,0))</f>
        <v>1,674x10^4</v>
      </c>
      <c r="Z27" s="35" t="str">
        <f>INDEX('PUNTO 7 1,2 MTS TUBO SIFON'!$H$14:$H$73,MATCH(RESULTADOS!$B$27,'PUNTO 7 1,2 MTS TUBO SIFON'!$D$14:$D$73,0))</f>
        <v>1,022x10^4</v>
      </c>
      <c r="AA27" s="35" t="str">
        <f>INDEX('PUNTO 8 60 - 80 CM'!$H$14:$H$73,MATCH(RESULTADOS!$B$27,'PUNTO 8 60 - 80 CM'!$D$14:$D$73,0))</f>
        <v>1,259x10^4</v>
      </c>
      <c r="AB27" s="35" t="str">
        <f>INDEX('PUNTO 8 TUBO SIFON'!$H$14:$H$73,MATCH(RESULTADOS!$B$27,'PUNTO 8 TUBO SIFON'!$D$14:$D$73,0))</f>
        <v>1,046x10^4</v>
      </c>
      <c r="AC27" s="35" t="str">
        <f>INDEX('PUNTO 8 1,2 MTS TUBO SIFON'!$H$14:$H$73,MATCH(RESULTADOS!$B$27,'PUNTO 8 1,2 MTS TUBO SIFON'!$D$14:$D$73,0))</f>
        <v>1,430x10^4</v>
      </c>
      <c r="AD27" s="35" t="str">
        <f>INDEX('PUNTO 9 60 - 80 CM'!$H$14:$H$73,MATCH(RESULTADOS!$B$27,'PUNTO 9 60 - 80 CM'!$D$14:$D$73,0))</f>
        <v>1,259x10^4</v>
      </c>
      <c r="AE27" s="35" t="str">
        <f>INDEX('PUNTO 9 TUBO SIFON'!$H$14:$H$73,MATCH(RESULTADOS!$B$27,'PUNTO 9 TUBO SIFON'!$D$14:$D$73,0))</f>
        <v>1,092x10^4</v>
      </c>
      <c r="AF27" s="35" t="str">
        <f>INDEX('PUNTO 9 1,2 MTS TUBO SIFON'!$H$14:$H$73,MATCH(RESULTADOS!$B$27,'PUNTO 9 1,2 MTS TUBO SIFON'!$D$14:$D$73,0))</f>
        <v>1,019x10^4</v>
      </c>
      <c r="AG27" s="35" t="str">
        <f>INDEX('PUNTO 10 60 - 80 CM'!$H$14:$H$73,MATCH(RESULTADOS!$B$27,'PUNTO 10 60 - 80 CM'!$D$14:$D$73,0))</f>
        <v>9,08x10^3</v>
      </c>
      <c r="AH27" s="35" t="str">
        <f>INDEX('PUNTO 10 TUBO SIFON'!$H$14:$H$73,MATCH(RESULTADOS!$B$27,'PUNTO 10 TUBO SIFON'!$D$14:$D$73,0))</f>
        <v>8,82x10^3</v>
      </c>
      <c r="AI27" s="35" t="str">
        <f>INDEX('PUNTO 10 1,2 MTS TUBO SIFON'!$H$14:$H$73,MATCH(RESULTADOS!$B$27,'PUNTO 10 1,2 MTS TUBO SIFON'!$D$14:$D$73,0))</f>
        <v>1,022x10^4</v>
      </c>
      <c r="AK27" s="2"/>
    </row>
    <row r="28" spans="2:37" ht="15">
      <c r="B28" s="51" t="s">
        <v>41</v>
      </c>
      <c r="C28" s="36" t="s">
        <v>42</v>
      </c>
      <c r="D28" s="36" t="s">
        <v>43</v>
      </c>
      <c r="E28" s="35">
        <f>INDEX('JAULAS ACUATRUCHAS'!$H$14:$H$73,MATCH(RESULTADOS!$B$28,'JAULAS ACUATRUCHAS'!$D$14:$D$73,0))</f>
        <v>5</v>
      </c>
      <c r="F28" s="35">
        <f>INDEX('PUNTO 1 60 - 80 CM'!$H$14:$H$73,MATCH(RESULTADOS!$B$28,'PUNTO 1 60 - 80 CM'!$D$14:$D$73,0))</f>
        <v>6</v>
      </c>
      <c r="G28" s="35">
        <f>INDEX('PUNTO 1 TUBO SIFON'!$H$14:$H$73,MATCH(RESULTADOS!$B$28,'PUNTO 1 TUBO SIFON'!$D$14:$D$73,0))</f>
        <v>5</v>
      </c>
      <c r="H28" s="35">
        <f>INDEX('PUNTO 1 1,2 MTS TUBO SIFON'!$H$14:$H$73,MATCH(RESULTADOS!$B$28,'PUNTO 1 1,2 MTS TUBO SIFON'!$D$14:$D$73,0))</f>
        <v>5</v>
      </c>
      <c r="I28" s="35">
        <f>INDEX('PUNTO 2 60 - 80 CM'!$H$14:$H$73,MATCH(RESULTADOS!$B$28,'PUNTO 2 60 - 80 CM'!$D$14:$D$73,0))</f>
        <v>5</v>
      </c>
      <c r="J28" s="35" t="str">
        <f>INDEX('PUNTO 2 TUBO SIFON'!$H$14:$H$73,MATCH(RESULTADOS!$B$28,'PUNTO 2 TUBO SIFON'!$D$14:$D$73,0))</f>
        <v>&lt;5</v>
      </c>
      <c r="K28" s="35" t="str">
        <f>INDEX('PUNTO 2 1,2 MTS TUBO SIFON'!$H$14:$H$73,MATCH(RESULTADOS!$B$28,'PUNTO 2 1,2 MTS TUBO SIFON'!$D$14:$D$73,0))</f>
        <v>&lt;5</v>
      </c>
      <c r="L28" s="35" t="str">
        <f>INDEX('PUNTO 3 60 - 80 CM'!$H$14:$H$73,MATCH(RESULTADOS!$B$28,'PUNTO 3 60 - 80 CM'!$D$14:$D$73,0))</f>
        <v>&lt;5</v>
      </c>
      <c r="M28" s="35" t="str">
        <f>INDEX('PUNTO 3 TUBO SIFON'!$H$14:$H$73,MATCH(RESULTADOS!$B$28,'PUNTO 3 TUBO SIFON'!$D$14:$D$73,0))</f>
        <v>&lt;5</v>
      </c>
      <c r="N28" s="35" t="str">
        <f>INDEX('PUNTO 3 1,2 MTS TUBO SIFON'!$H$14:$H$73,MATCH(RESULTADOS!$B$28,'PUNTO 3 1,2 MTS TUBO SIFON'!$D$14:$D$73,0))</f>
        <v>&lt;5</v>
      </c>
      <c r="O28" s="35">
        <f>INDEX('PUNTO 4 60 - 80 CM'!$H$14:$H$73,MATCH(RESULTADOS!$B$28,'PUNTO 4 60 - 80 CM'!$D$14:$D$73,0))</f>
        <v>5</v>
      </c>
      <c r="P28" s="35">
        <f>INDEX('PUNTO 4 TUBO SIFON'!$H$14:$H$73,MATCH(RESULTADOS!$B$28,'PUNTO 4 TUBO SIFON'!$D$14:$D$73,0))</f>
        <v>5</v>
      </c>
      <c r="Q28" s="35" t="str">
        <f>INDEX('PUNTO 4 1,2 MTS TUBO SIFON'!$H$14:$H$73,MATCH(RESULTADOS!$B$28,'PUNTO 4 1,2 MTS TUBO SIFON'!$D$14:$D$73,0))</f>
        <v>&lt;5</v>
      </c>
      <c r="R28" s="35">
        <f>INDEX('PUNTO 5 60 - 80 CM'!$H$14:$H$73,MATCH(RESULTADOS!$B$28,'PUNTO 5 60 - 80 CM'!$D$14:$D$73,0))</f>
        <v>5</v>
      </c>
      <c r="S28" s="35" t="str">
        <f>INDEX('PUNTO 5 TUBO SIFON'!$H$14:$H$73,MATCH(RESULTADOS!$B$28,'PUNTO 5 TUBO SIFON'!$D$14:$D$73,0))</f>
        <v>&lt;5</v>
      </c>
      <c r="T28" s="35">
        <f>INDEX('PUNTO 5 1,2 MTS TUBO SIFON'!$H$14:$H$73,MATCH(RESULTADOS!$B$28,'PUNTO 5 1,2 MTS TUBO SIFON'!$D$14:$D$73,0))</f>
        <v>5</v>
      </c>
      <c r="U28" s="35">
        <f>INDEX('PUNTO 6 60 - 80 CM'!$H$14:$H$73,MATCH(RESULTADOS!$B$28,'PUNTO 6 60 - 80 CM'!$D$14:$D$73,0))</f>
        <v>5</v>
      </c>
      <c r="V28" s="35" t="str">
        <f>INDEX('PUNTO 6 TUBO SIFON'!$H$14:$H$73,MATCH(RESULTADOS!$B$28,'PUNTO 6 TUBO SIFON'!$D$14:$D$73,0))</f>
        <v>&lt;5</v>
      </c>
      <c r="W28" s="35" t="str">
        <f>INDEX('PUNTO 6 1,2 MTS TUBO SIFON'!$H$14:$H$73,MATCH(RESULTADOS!$B$28,'PUNTO 6 1,2 MTS TUBO SIFON'!$D$14:$D$73,0))</f>
        <v>&lt;5</v>
      </c>
      <c r="X28" s="35" t="str">
        <f>INDEX('PUNTO 7 60 - 80 CM'!$H$14:$H$73,MATCH(RESULTADOS!$B$28,'PUNTO 7 60 - 80 CM'!$D$14:$D$73,0))</f>
        <v>&lt;5</v>
      </c>
      <c r="Y28" s="35" t="str">
        <f>INDEX('PUNTO 7 TUBO SIFON'!$H$14:$H$73,MATCH(RESULTADOS!$B$28,'PUNTO 7 TUBO SIFON'!$D$14:$D$73,0))</f>
        <v>&lt;5</v>
      </c>
      <c r="Z28" s="35" t="str">
        <f>INDEX('PUNTO 7 1,2 MTS TUBO SIFON'!$H$14:$H$73,MATCH(RESULTADOS!$B$28,'PUNTO 7 1,2 MTS TUBO SIFON'!$D$14:$D$73,0))</f>
        <v>&lt;5</v>
      </c>
      <c r="AA28" s="35" t="str">
        <f>INDEX('PUNTO 8 60 - 80 CM'!$H$14:$H$73,MATCH(RESULTADOS!$B$28,'PUNTO 8 60 - 80 CM'!$D$14:$D$73,0))</f>
        <v>&lt;5</v>
      </c>
      <c r="AB28" s="35" t="str">
        <f>INDEX('PUNTO 8 TUBO SIFON'!$H$14:$H$73,MATCH(RESULTADOS!$B$28,'PUNTO 8 TUBO SIFON'!$D$14:$D$73,0))</f>
        <v>&lt;5</v>
      </c>
      <c r="AC28" s="35" t="str">
        <f>INDEX('PUNTO 8 1,2 MTS TUBO SIFON'!$H$14:$H$73,MATCH(RESULTADOS!$B$28,'PUNTO 8 1,2 MTS TUBO SIFON'!$D$14:$D$73,0))</f>
        <v>&lt;5</v>
      </c>
      <c r="AD28" s="35" t="str">
        <f>INDEX('PUNTO 9 60 - 80 CM'!$H$14:$H$73,MATCH(RESULTADOS!$B$28,'PUNTO 9 60 - 80 CM'!$D$14:$D$73,0))</f>
        <v>&lt;5</v>
      </c>
      <c r="AE28" s="35">
        <f>INDEX('PUNTO 9 TUBO SIFON'!$H$14:$H$73,MATCH(RESULTADOS!$B$28,'PUNTO 9 TUBO SIFON'!$D$14:$D$73,0))</f>
        <v>5</v>
      </c>
      <c r="AF28" s="35">
        <f>INDEX('PUNTO 9 1,2 MTS TUBO SIFON'!$H$14:$H$73,MATCH(RESULTADOS!$B$28,'PUNTO 9 1,2 MTS TUBO SIFON'!$D$14:$D$73,0))</f>
        <v>5</v>
      </c>
      <c r="AG28" s="35">
        <f>INDEX('PUNTO 10 60 - 80 CM'!$H$14:$H$73,MATCH(RESULTADOS!$B$28,'PUNTO 10 60 - 80 CM'!$D$14:$D$73,0))</f>
        <v>5</v>
      </c>
      <c r="AH28" s="35">
        <f>INDEX('PUNTO 10 TUBO SIFON'!$H$14:$H$73,MATCH(RESULTADOS!$B$28,'PUNTO 10 TUBO SIFON'!$D$14:$D$73,0))</f>
        <v>5</v>
      </c>
      <c r="AI28" s="35">
        <f>INDEX('PUNTO 10 1,2 MTS TUBO SIFON'!$H$14:$H$73,MATCH(RESULTADOS!$B$28,'PUNTO 10 1,2 MTS TUBO SIFON'!$D$14:$D$73,0))</f>
        <v>5</v>
      </c>
      <c r="AK28" s="2"/>
    </row>
    <row r="29" spans="2:37" ht="15">
      <c r="B29" s="51" t="s">
        <v>45</v>
      </c>
      <c r="C29" s="36" t="s">
        <v>46</v>
      </c>
      <c r="D29" s="36" t="s">
        <v>43</v>
      </c>
      <c r="E29" s="35" t="str">
        <f>INDEX('JAULAS ACUATRUCHAS'!$H$14:$H$73,MATCH(RESULTADOS!$B$29,'JAULAS ACUATRUCHAS'!$D$14:$D$73,0))</f>
        <v>&lt;5</v>
      </c>
      <c r="F29" s="35" t="str">
        <f>INDEX('PUNTO 1 60 - 80 CM'!$H$14:$H$73,MATCH(RESULTADOS!$B$29,'PUNTO 1 60 - 80 CM'!$D$14:$D$73,0))</f>
        <v>&lt;5</v>
      </c>
      <c r="G29" s="35" t="str">
        <f>INDEX('PUNTO 1 TUBO SIFON'!$H$14:$H$73,MATCH(RESULTADOS!$B$29,'PUNTO 1 TUBO SIFON'!$D$14:$D$73,0))</f>
        <v>&lt;5</v>
      </c>
      <c r="H29" s="35" t="str">
        <f>INDEX('PUNTO 1 1,2 MTS TUBO SIFON'!$H$14:$H$73,MATCH(RESULTADOS!$B$29,'PUNTO 1 1,2 MTS TUBO SIFON'!$D$14:$D$73,0))</f>
        <v>&lt;5</v>
      </c>
      <c r="I29" s="35" t="str">
        <f>INDEX('PUNTO 2 60 - 80 CM'!$H$14:$H$73,MATCH(RESULTADOS!$B$29,'PUNTO 2 60 - 80 CM'!$D$14:$D$73,0))</f>
        <v>&lt;5</v>
      </c>
      <c r="J29" s="35" t="str">
        <f>INDEX('PUNTO 2 TUBO SIFON'!$H$14:$H$73,MATCH(RESULTADOS!$B$29,'PUNTO 2 TUBO SIFON'!$D$14:$D$73,0))</f>
        <v>&lt;5</v>
      </c>
      <c r="K29" s="35" t="str">
        <f>INDEX('PUNTO 2 1,2 MTS TUBO SIFON'!$H$14:$H$73,MATCH(RESULTADOS!$B$29,'PUNTO 2 1,2 MTS TUBO SIFON'!$D$14:$D$73,0))</f>
        <v>&lt;5</v>
      </c>
      <c r="L29" s="35" t="str">
        <f>INDEX('PUNTO 3 60 - 80 CM'!$H$14:$H$73,MATCH(RESULTADOS!$B$29,'PUNTO 3 60 - 80 CM'!$D$14:$D$73,0))</f>
        <v>&lt;5</v>
      </c>
      <c r="M29" s="35" t="str">
        <f>INDEX('PUNTO 3 TUBO SIFON'!$H$14:$H$73,MATCH(RESULTADOS!$B$29,'PUNTO 3 TUBO SIFON'!$D$14:$D$73,0))</f>
        <v>&lt;5</v>
      </c>
      <c r="N29" s="35" t="str">
        <f>INDEX('PUNTO 3 1,2 MTS TUBO SIFON'!$H$14:$H$73,MATCH(RESULTADOS!$B$29,'PUNTO 3 1,2 MTS TUBO SIFON'!$D$14:$D$73,0))</f>
        <v>&lt;5</v>
      </c>
      <c r="O29" s="35" t="str">
        <f>INDEX('PUNTO 4 60 - 80 CM'!$H$14:$H$73,MATCH(RESULTADOS!$B$29,'PUNTO 4 60 - 80 CM'!$D$14:$D$73,0))</f>
        <v>&lt;5</v>
      </c>
      <c r="P29" s="35" t="str">
        <f>INDEX('PUNTO 4 TUBO SIFON'!$H$14:$H$73,MATCH(RESULTADOS!$B$29,'PUNTO 4 TUBO SIFON'!$D$14:$D$73,0))</f>
        <v>&lt;5</v>
      </c>
      <c r="Q29" s="35" t="str">
        <f>INDEX('PUNTO 4 1,2 MTS TUBO SIFON'!$H$14:$H$73,MATCH(RESULTADOS!$B$29,'PUNTO 4 1,2 MTS TUBO SIFON'!$D$14:$D$73,0))</f>
        <v>&lt;5</v>
      </c>
      <c r="R29" s="35" t="str">
        <f>INDEX('PUNTO 5 60 - 80 CM'!$H$14:$H$73,MATCH(RESULTADOS!$B$29,'PUNTO 5 60 - 80 CM'!$D$14:$D$73,0))</f>
        <v>&lt;5</v>
      </c>
      <c r="S29" s="35" t="str">
        <f>INDEX('PUNTO 5 TUBO SIFON'!$H$14:$H$73,MATCH(RESULTADOS!$B$29,'PUNTO 5 TUBO SIFON'!$D$14:$D$73,0))</f>
        <v>&lt;5</v>
      </c>
      <c r="T29" s="35" t="str">
        <f>INDEX('PUNTO 5 1,2 MTS TUBO SIFON'!$H$14:$H$73,MATCH(RESULTADOS!$B$29,'PUNTO 5 1,2 MTS TUBO SIFON'!$D$14:$D$73,0))</f>
        <v>&lt;5</v>
      </c>
      <c r="U29" s="35" t="str">
        <f>INDEX('PUNTO 6 60 - 80 CM'!$H$14:$H$73,MATCH(RESULTADOS!$B$29,'PUNTO 6 60 - 80 CM'!$D$14:$D$73,0))</f>
        <v>&lt;5</v>
      </c>
      <c r="V29" s="35" t="str">
        <f>INDEX('PUNTO 6 TUBO SIFON'!$H$14:$H$73,MATCH(RESULTADOS!$B$29,'PUNTO 6 TUBO SIFON'!$D$14:$D$73,0))</f>
        <v>&lt;5</v>
      </c>
      <c r="W29" s="35" t="str">
        <f>INDEX('PUNTO 6 1,2 MTS TUBO SIFON'!$H$14:$H$73,MATCH(RESULTADOS!$B$29,'PUNTO 6 1,2 MTS TUBO SIFON'!$D$14:$D$73,0))</f>
        <v>&lt;5</v>
      </c>
      <c r="X29" s="35" t="str">
        <f>INDEX('PUNTO 7 60 - 80 CM'!$H$14:$H$73,MATCH(RESULTADOS!$B$29,'PUNTO 7 60 - 80 CM'!$D$14:$D$73,0))</f>
        <v>&lt;5</v>
      </c>
      <c r="Y29" s="35" t="str">
        <f>INDEX('PUNTO 7 TUBO SIFON'!$H$14:$H$73,MATCH(RESULTADOS!$B$29,'PUNTO 7 TUBO SIFON'!$D$14:$D$73,0))</f>
        <v>&lt;5</v>
      </c>
      <c r="Z29" s="35" t="str">
        <f>INDEX('PUNTO 7 1,2 MTS TUBO SIFON'!$H$14:$H$73,MATCH(RESULTADOS!$B$29,'PUNTO 7 1,2 MTS TUBO SIFON'!$D$14:$D$73,0))</f>
        <v>&lt;5</v>
      </c>
      <c r="AA29" s="35" t="str">
        <f>INDEX('PUNTO 8 60 - 80 CM'!$H$14:$H$73,MATCH(RESULTADOS!$B$29,'PUNTO 8 60 - 80 CM'!$D$14:$D$73,0))</f>
        <v>&lt;5</v>
      </c>
      <c r="AB29" s="35" t="str">
        <f>INDEX('PUNTO 8 TUBO SIFON'!$H$14:$H$73,MATCH(RESULTADOS!$B$29,'PUNTO 8 TUBO SIFON'!$D$14:$D$73,0))</f>
        <v>&lt;5</v>
      </c>
      <c r="AC29" s="35" t="str">
        <f>INDEX('PUNTO 8 1,2 MTS TUBO SIFON'!$H$14:$H$73,MATCH(RESULTADOS!$B$29,'PUNTO 8 1,2 MTS TUBO SIFON'!$D$14:$D$73,0))</f>
        <v>&lt;5</v>
      </c>
      <c r="AD29" s="35" t="str">
        <f>INDEX('PUNTO 9 60 - 80 CM'!$H$14:$H$73,MATCH(RESULTADOS!$B$29,'PUNTO 9 60 - 80 CM'!$D$14:$D$73,0))</f>
        <v>&lt;5</v>
      </c>
      <c r="AE29" s="35" t="str">
        <f>INDEX('PUNTO 9 TUBO SIFON'!$H$14:$H$73,MATCH(RESULTADOS!$B$29,'PUNTO 9 TUBO SIFON'!$D$14:$D$73,0))</f>
        <v>&lt;5</v>
      </c>
      <c r="AF29" s="35" t="str">
        <f>INDEX('PUNTO 9 1,2 MTS TUBO SIFON'!$H$14:$H$73,MATCH(RESULTADOS!$B$29,'PUNTO 9 1,2 MTS TUBO SIFON'!$D$14:$D$73,0))</f>
        <v>&lt;5</v>
      </c>
      <c r="AG29" s="35" t="str">
        <f>INDEX('PUNTO 10 60 - 80 CM'!$H$14:$H$73,MATCH(RESULTADOS!$B$29,'PUNTO 10 60 - 80 CM'!$D$14:$D$73,0))</f>
        <v>&lt;5</v>
      </c>
      <c r="AH29" s="35" t="str">
        <f>INDEX('PUNTO 10 TUBO SIFON'!$H$14:$H$73,MATCH(RESULTADOS!$B$29,'PUNTO 10 TUBO SIFON'!$D$14:$D$73,0))</f>
        <v>&lt;5</v>
      </c>
      <c r="AI29" s="35" t="str">
        <f>INDEX('PUNTO 10 1,2 MTS TUBO SIFON'!$H$14:$H$73,MATCH(RESULTADOS!$B$29,'PUNTO 10 1,2 MTS TUBO SIFON'!$D$14:$D$73,0))</f>
        <v>&lt;5</v>
      </c>
      <c r="AK29" s="2"/>
    </row>
    <row r="30" spans="2:37" ht="11.25" customHeight="1">
      <c r="B30" s="51" t="s">
        <v>47</v>
      </c>
      <c r="C30" s="36" t="s">
        <v>48</v>
      </c>
      <c r="D30" s="36" t="s">
        <v>158</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K30" s="2"/>
    </row>
    <row r="31" spans="2:37" ht="15">
      <c r="B31" s="51" t="s">
        <v>256</v>
      </c>
      <c r="C31" s="35" t="s">
        <v>48</v>
      </c>
      <c r="D31" s="36" t="s">
        <v>19</v>
      </c>
      <c r="E31" s="35" t="str">
        <f>INDEX('JAULAS ACUATRUCHAS'!$H$14:$H$73,MATCH(RESULTADOS!$B$31,'JAULAS ACUATRUCHAS'!$D$14:$D$73,0))</f>
        <v>&lt;0,002</v>
      </c>
      <c r="F31" s="35" t="str">
        <f>INDEX('PUNTO 1 60 - 80 CM'!$H$14:$H$73,MATCH(RESULTADOS!$B$31,'PUNTO 1 60 - 80 CM'!$D$14:$D$73,0))</f>
        <v>&lt;0,002</v>
      </c>
      <c r="G31" s="35" t="str">
        <f>INDEX('PUNTO 1 TUBO SIFON'!$H$14:$H$73,MATCH(RESULTADOS!$B$31,'PUNTO 1 TUBO SIFON'!$D$14:$D$73,0))</f>
        <v>&lt;0,002</v>
      </c>
      <c r="H31" s="35" t="str">
        <f>INDEX('PUNTO 1 1,2 MTS TUBO SIFON'!$H$14:$H$73,MATCH(RESULTADOS!$B$31,'PUNTO 1 1,2 MTS TUBO SIFON'!$D$14:$D$73,0))</f>
        <v>&lt;0,002</v>
      </c>
      <c r="I31" s="35" t="str">
        <f>INDEX('PUNTO 2 60 - 80 CM'!$H$14:$H$73,MATCH(RESULTADOS!$B$31,'PUNTO 2 60 - 80 CM'!$D$14:$D$73,0))</f>
        <v>&lt;0,002</v>
      </c>
      <c r="J31" s="35" t="str">
        <f>INDEX('PUNTO 2 TUBO SIFON'!$H$14:$H$73,MATCH(RESULTADOS!$B$31,'PUNTO 2 TUBO SIFON'!$D$14:$D$73,0))</f>
        <v>&lt;0,002</v>
      </c>
      <c r="K31" s="35" t="str">
        <f>INDEX('PUNTO 2 1,2 MTS TUBO SIFON'!$H$14:$H$73,MATCH(RESULTADOS!$B$31,'PUNTO 2 1,2 MTS TUBO SIFON'!$D$14:$D$73,0))</f>
        <v>&lt;0,002</v>
      </c>
      <c r="L31" s="35" t="str">
        <f>INDEX('PUNTO 3 60 - 80 CM'!$H$14:$H$73,MATCH(RESULTADOS!$B$31,'PUNTO 3 60 - 80 CM'!$D$14:$D$73,0))</f>
        <v>&lt;0,002</v>
      </c>
      <c r="M31" s="35" t="str">
        <f>INDEX('PUNTO 3 TUBO SIFON'!$H$14:$H$73,MATCH(RESULTADOS!$B$31,'PUNTO 3 TUBO SIFON'!$D$14:$D$73,0))</f>
        <v>&lt;0,002</v>
      </c>
      <c r="N31" s="35" t="str">
        <f>INDEX('PUNTO 3 1,2 MTS TUBO SIFON'!$H$14:$H$73,MATCH(RESULTADOS!$B$31,'PUNTO 3 1,2 MTS TUBO SIFON'!$D$14:$D$73,0))</f>
        <v>&lt;0,002</v>
      </c>
      <c r="O31" s="35" t="str">
        <f>INDEX('PUNTO 4 60 - 80 CM'!$H$14:$H$73,MATCH(RESULTADOS!$B$31,'PUNTO 4 60 - 80 CM'!$D$14:$D$73,0))</f>
        <v>&lt;0,002</v>
      </c>
      <c r="P31" s="35" t="str">
        <f>INDEX('PUNTO 4 TUBO SIFON'!$H$14:$H$73,MATCH(RESULTADOS!$B$31,'PUNTO 4 TUBO SIFON'!$D$14:$D$73,0))</f>
        <v>&lt;0,002</v>
      </c>
      <c r="Q31" s="35" t="str">
        <f>INDEX('PUNTO 4 1,2 MTS TUBO SIFON'!$H$14:$H$73,MATCH(RESULTADOS!$B$31,'PUNTO 4 1,2 MTS TUBO SIFON'!$D$14:$D$73,0))</f>
        <v>&lt;0,002</v>
      </c>
      <c r="R31" s="35" t="str">
        <f>INDEX('PUNTO 5 60 - 80 CM'!$H$14:$H$73,MATCH(RESULTADOS!$B$31,'PUNTO 5 60 - 80 CM'!$D$14:$D$73,0))</f>
        <v>&lt;0,002</v>
      </c>
      <c r="S31" s="35" t="str">
        <f>INDEX('PUNTO 5 TUBO SIFON'!$H$14:$H$73,MATCH(RESULTADOS!$B$31,'PUNTO 5 TUBO SIFON'!$D$14:$D$73,0))</f>
        <v>&lt;0,002</v>
      </c>
      <c r="T31" s="35" t="str">
        <f>INDEX('PUNTO 5 1,2 MTS TUBO SIFON'!$H$14:$H$73,MATCH(RESULTADOS!$B$31,'PUNTO 5 1,2 MTS TUBO SIFON'!$D$14:$D$73,0))</f>
        <v>&lt;0,002</v>
      </c>
      <c r="U31" s="35" t="str">
        <f>INDEX('PUNTO 6 60 - 80 CM'!$H$14:$H$73,MATCH(RESULTADOS!$B$31,'PUNTO 6 60 - 80 CM'!$D$14:$D$73,0))</f>
        <v>&lt;0,002</v>
      </c>
      <c r="V31" s="35" t="str">
        <f>INDEX('PUNTO 6 TUBO SIFON'!$H$14:$H$73,MATCH(RESULTADOS!$B$31,'PUNTO 6 TUBO SIFON'!$D$14:$D$73,0))</f>
        <v>&lt;0,002</v>
      </c>
      <c r="W31" s="35" t="str">
        <f>INDEX('PUNTO 6 1,2 MTS TUBO SIFON'!$H$14:$H$73,MATCH(RESULTADOS!$B$31,'PUNTO 6 1,2 MTS TUBO SIFON'!$D$14:$D$73,0))</f>
        <v>&lt;0,002</v>
      </c>
      <c r="X31" s="35" t="str">
        <f>INDEX('PUNTO 7 60 - 80 CM'!$H$14:$H$73,MATCH(RESULTADOS!$B$31,'PUNTO 7 60 - 80 CM'!$D$14:$D$73,0))</f>
        <v>&lt;0,002</v>
      </c>
      <c r="Y31" s="35" t="str">
        <f>INDEX('PUNTO 7 TUBO SIFON'!$H$14:$H$73,MATCH(RESULTADOS!$B$31,'PUNTO 7 TUBO SIFON'!$D$14:$D$73,0))</f>
        <v>&lt;0,002</v>
      </c>
      <c r="Z31" s="35" t="str">
        <f>INDEX('PUNTO 7 1,2 MTS TUBO SIFON'!$H$14:$H$73,MATCH(RESULTADOS!$B$31,'PUNTO 7 1,2 MTS TUBO SIFON'!$D$14:$D$73,0))</f>
        <v>&lt;0,002</v>
      </c>
      <c r="AA31" s="35" t="str">
        <f>INDEX('PUNTO 8 60 - 80 CM'!$H$14:$H$73,MATCH(RESULTADOS!$B$31,'PUNTO 8 60 - 80 CM'!$D$14:$D$73,0))</f>
        <v>&lt;0,002</v>
      </c>
      <c r="AB31" s="35" t="str">
        <f>INDEX('PUNTO 8 TUBO SIFON'!$H$14:$H$73,MATCH(RESULTADOS!$B$31,'PUNTO 8 TUBO SIFON'!$D$14:$D$73,0))</f>
        <v>&lt;0,002</v>
      </c>
      <c r="AC31" s="35" t="str">
        <f>INDEX('PUNTO 8 1,2 MTS TUBO SIFON'!$H$14:$H$73,MATCH(RESULTADOS!$B$31,'PUNTO 8 1,2 MTS TUBO SIFON'!$D$14:$D$73,0))</f>
        <v>&lt;0,002</v>
      </c>
      <c r="AD31" s="35" t="str">
        <f>INDEX('PUNTO 9 60 - 80 CM'!$H$14:$H$73,MATCH(RESULTADOS!$B$31,'PUNTO 9 60 - 80 CM'!$D$14:$D$73,0))</f>
        <v>&lt;0,002</v>
      </c>
      <c r="AE31" s="35" t="str">
        <f>INDEX('PUNTO 9 TUBO SIFON'!$H$14:$H$73,MATCH(RESULTADOS!$B$31,'PUNTO 9 TUBO SIFON'!$D$14:$D$73,0))</f>
        <v>&lt;0,002</v>
      </c>
      <c r="AF31" s="35" t="str">
        <f>INDEX('PUNTO 9 1,2 MTS TUBO SIFON'!$H$14:$H$73,MATCH(RESULTADOS!$B$31,'PUNTO 9 1,2 MTS TUBO SIFON'!$D$14:$D$73,0))</f>
        <v>&lt;0,002</v>
      </c>
      <c r="AG31" s="35" t="str">
        <f>INDEX('PUNTO 10 60 - 80 CM'!$H$14:$H$73,MATCH(RESULTADOS!$B$31,'PUNTO 10 60 - 80 CM'!$D$14:$D$73,0))</f>
        <v>&lt;0,002</v>
      </c>
      <c r="AH31" s="35" t="str">
        <f>INDEX('PUNTO 10 TUBO SIFON'!$H$14:$H$73,MATCH(RESULTADOS!$B$31,'PUNTO 10 TUBO SIFON'!$D$14:$D$73,0))</f>
        <v>&lt;0,002</v>
      </c>
      <c r="AI31" s="35" t="str">
        <f>INDEX('PUNTO 10 1,2 MTS TUBO SIFON'!$H$14:$H$73,MATCH(RESULTADOS!$B$31,'PUNTO 10 1,2 MTS TUBO SIFON'!$D$14:$D$73,0))</f>
        <v>&lt;0,002</v>
      </c>
      <c r="AK31" s="2"/>
    </row>
    <row r="32" spans="2:37" ht="15">
      <c r="B32" s="51" t="s">
        <v>257</v>
      </c>
      <c r="C32" s="35" t="s">
        <v>48</v>
      </c>
      <c r="D32" s="36" t="s">
        <v>19</v>
      </c>
      <c r="E32" s="35" t="str">
        <f>INDEX('JAULAS ACUATRUCHAS'!$H$14:$H$73,MATCH(RESULTADOS!$B$32,'JAULAS ACUATRUCHAS'!$D$14:$D$73,0))</f>
        <v>&lt;0,002</v>
      </c>
      <c r="F32" s="35" t="str">
        <f>INDEX('PUNTO 1 60 - 80 CM'!$H$14:$H$73,MATCH(RESULTADOS!$B$32,'PUNTO 1 60 - 80 CM'!$D$14:$D$73,0))</f>
        <v>&lt;0,002</v>
      </c>
      <c r="G32" s="35" t="str">
        <f>INDEX('PUNTO 1 TUBO SIFON'!$H$14:$H$73,MATCH(RESULTADOS!$B$32,'PUNTO 1 TUBO SIFON'!$D$14:$D$73,0))</f>
        <v>&lt;0,002</v>
      </c>
      <c r="H32" s="35" t="str">
        <f>INDEX('PUNTO 1 1,2 MTS TUBO SIFON'!$H$14:$H$73,MATCH(RESULTADOS!$B$32,'PUNTO 1 1,2 MTS TUBO SIFON'!$D$14:$D$73,0))</f>
        <v>&lt;0,002</v>
      </c>
      <c r="I32" s="35" t="str">
        <f>INDEX('PUNTO 2 60 - 80 CM'!$H$14:$H$73,MATCH(RESULTADOS!$B$32,'PUNTO 2 60 - 80 CM'!$D$14:$D$73,0))</f>
        <v>&lt;0,002</v>
      </c>
      <c r="J32" s="35" t="str">
        <f>INDEX('PUNTO 2 TUBO SIFON'!$H$14:$H$73,MATCH(RESULTADOS!$B$32,'PUNTO 2 TUBO SIFON'!$D$14:$D$73,0))</f>
        <v>&lt;0,002</v>
      </c>
      <c r="K32" s="35" t="str">
        <f>INDEX('PUNTO 2 1,2 MTS TUBO SIFON'!$H$14:$H$73,MATCH(RESULTADOS!$B$32,'PUNTO 2 1,2 MTS TUBO SIFON'!$D$14:$D$73,0))</f>
        <v>&lt;0,002</v>
      </c>
      <c r="L32" s="35" t="str">
        <f>INDEX('PUNTO 3 60 - 80 CM'!$H$14:$H$73,MATCH(RESULTADOS!$B$32,'PUNTO 3 60 - 80 CM'!$D$14:$D$73,0))</f>
        <v>&lt;0,002</v>
      </c>
      <c r="M32" s="35" t="str">
        <f>INDEX('PUNTO 3 TUBO SIFON'!$H$14:$H$73,MATCH(RESULTADOS!$B$32,'PUNTO 3 TUBO SIFON'!$D$14:$D$73,0))</f>
        <v>&lt;0,002</v>
      </c>
      <c r="N32" s="35" t="str">
        <f>INDEX('PUNTO 3 1,2 MTS TUBO SIFON'!$H$14:$H$73,MATCH(RESULTADOS!$B$32,'PUNTO 3 1,2 MTS TUBO SIFON'!$D$14:$D$73,0))</f>
        <v>&lt;0,002</v>
      </c>
      <c r="O32" s="35" t="str">
        <f>INDEX('PUNTO 4 60 - 80 CM'!$H$14:$H$73,MATCH(RESULTADOS!$B$32,'PUNTO 4 60 - 80 CM'!$D$14:$D$73,0))</f>
        <v>&lt;0,002</v>
      </c>
      <c r="P32" s="35" t="str">
        <f>INDEX('PUNTO 4 TUBO SIFON'!$H$14:$H$73,MATCH(RESULTADOS!$B$32,'PUNTO 4 TUBO SIFON'!$D$14:$D$73,0))</f>
        <v>&lt;0,002</v>
      </c>
      <c r="Q32" s="35" t="str">
        <f>INDEX('PUNTO 4 1,2 MTS TUBO SIFON'!$H$14:$H$73,MATCH(RESULTADOS!$B$32,'PUNTO 4 1,2 MTS TUBO SIFON'!$D$14:$D$73,0))</f>
        <v>&lt;0,002</v>
      </c>
      <c r="R32" s="35" t="str">
        <f>INDEX('PUNTO 5 60 - 80 CM'!$H$14:$H$73,MATCH(RESULTADOS!$B$32,'PUNTO 5 60 - 80 CM'!$D$14:$D$73,0))</f>
        <v>&lt;0,002</v>
      </c>
      <c r="S32" s="35" t="str">
        <f>INDEX('PUNTO 5 TUBO SIFON'!$H$14:$H$73,MATCH(RESULTADOS!$B$32,'PUNTO 5 TUBO SIFON'!$D$14:$D$73,0))</f>
        <v>&lt;0,002</v>
      </c>
      <c r="T32" s="35" t="str">
        <f>INDEX('PUNTO 5 1,2 MTS TUBO SIFON'!$H$14:$H$73,MATCH(RESULTADOS!$B$32,'PUNTO 5 1,2 MTS TUBO SIFON'!$D$14:$D$73,0))</f>
        <v>&lt;0,002</v>
      </c>
      <c r="U32" s="35" t="str">
        <f>INDEX('PUNTO 6 60 - 80 CM'!$H$14:$H$73,MATCH(RESULTADOS!$B$32,'PUNTO 6 60 - 80 CM'!$D$14:$D$73,0))</f>
        <v>&lt;0,002</v>
      </c>
      <c r="V32" s="35" t="str">
        <f>INDEX('PUNTO 6 TUBO SIFON'!$H$14:$H$73,MATCH(RESULTADOS!$B$32,'PUNTO 6 TUBO SIFON'!$D$14:$D$73,0))</f>
        <v>&lt;0,002</v>
      </c>
      <c r="W32" s="35" t="str">
        <f>INDEX('PUNTO 6 1,2 MTS TUBO SIFON'!$H$14:$H$73,MATCH(RESULTADOS!$B$32,'PUNTO 6 1,2 MTS TUBO SIFON'!$D$14:$D$73,0))</f>
        <v>&lt;0,002</v>
      </c>
      <c r="X32" s="35" t="str">
        <f>INDEX('PUNTO 7 60 - 80 CM'!$H$14:$H$73,MATCH(RESULTADOS!$B$32,'PUNTO 7 60 - 80 CM'!$D$14:$D$73,0))</f>
        <v>&lt;0,002</v>
      </c>
      <c r="Y32" s="35" t="str">
        <f>INDEX('PUNTO 7 TUBO SIFON'!$H$14:$H$73,MATCH(RESULTADOS!$B$32,'PUNTO 7 TUBO SIFON'!$D$14:$D$73,0))</f>
        <v>&lt;0,002</v>
      </c>
      <c r="Z32" s="35" t="str">
        <f>INDEX('PUNTO 7 1,2 MTS TUBO SIFON'!$H$14:$H$73,MATCH(RESULTADOS!$B$32,'PUNTO 7 1,2 MTS TUBO SIFON'!$D$14:$D$73,0))</f>
        <v>&lt;0,002</v>
      </c>
      <c r="AA32" s="35" t="str">
        <f>INDEX('PUNTO 8 60 - 80 CM'!$H$14:$H$73,MATCH(RESULTADOS!$B$32,'PUNTO 8 60 - 80 CM'!$D$14:$D$73,0))</f>
        <v>&lt;0,002</v>
      </c>
      <c r="AB32" s="35" t="str">
        <f>INDEX('PUNTO 8 TUBO SIFON'!$H$14:$H$73,MATCH(RESULTADOS!$B$32,'PUNTO 8 TUBO SIFON'!$D$14:$D$73,0))</f>
        <v>&lt;0,002</v>
      </c>
      <c r="AC32" s="35" t="str">
        <f>INDEX('PUNTO 8 1,2 MTS TUBO SIFON'!$H$14:$H$73,MATCH(RESULTADOS!$B$32,'PUNTO 8 1,2 MTS TUBO SIFON'!$D$14:$D$73,0))</f>
        <v>&lt;0,002</v>
      </c>
      <c r="AD32" s="35" t="str">
        <f>INDEX('PUNTO 9 60 - 80 CM'!$H$14:$H$73,MATCH(RESULTADOS!$B$32,'PUNTO 9 60 - 80 CM'!$D$14:$D$73,0))</f>
        <v>&lt;0,002</v>
      </c>
      <c r="AE32" s="35" t="str">
        <f>INDEX('PUNTO 9 TUBO SIFON'!$H$14:$H$73,MATCH(RESULTADOS!$B$32,'PUNTO 9 TUBO SIFON'!$D$14:$D$73,0))</f>
        <v>&lt;0,002</v>
      </c>
      <c r="AF32" s="35" t="str">
        <f>INDEX('PUNTO 9 1,2 MTS TUBO SIFON'!$H$14:$H$73,MATCH(RESULTADOS!$B$32,'PUNTO 9 1,2 MTS TUBO SIFON'!$D$14:$D$73,0))</f>
        <v>&lt;0,002</v>
      </c>
      <c r="AG32" s="35" t="str">
        <f>INDEX('PUNTO 10 60 - 80 CM'!$H$14:$H$73,MATCH(RESULTADOS!$B$32,'PUNTO 10 60 - 80 CM'!$D$14:$D$73,0))</f>
        <v>&lt;0,002</v>
      </c>
      <c r="AH32" s="35" t="str">
        <f>INDEX('PUNTO 10 TUBO SIFON'!$H$14:$H$73,MATCH(RESULTADOS!$B$32,'PUNTO 10 TUBO SIFON'!$D$14:$D$73,0))</f>
        <v>&lt;0,002</v>
      </c>
      <c r="AI32" s="35" t="str">
        <f>INDEX('PUNTO 10 1,2 MTS TUBO SIFON'!$H$14:$H$73,MATCH(RESULTADOS!$B$32,'PUNTO 10 1,2 MTS TUBO SIFON'!$D$14:$D$73,0))</f>
        <v>&lt;0,002</v>
      </c>
      <c r="AK32" s="2"/>
    </row>
    <row r="33" spans="2:37" ht="15">
      <c r="B33" s="51" t="s">
        <v>258</v>
      </c>
      <c r="C33" s="35" t="s">
        <v>48</v>
      </c>
      <c r="D33" s="36" t="s">
        <v>19</v>
      </c>
      <c r="E33" s="35" t="str">
        <f>INDEX('JAULAS ACUATRUCHAS'!$H$14:$H$73,MATCH(RESULTADOS!$B$33,'JAULAS ACUATRUCHAS'!$D$14:$D$73,0))</f>
        <v>&lt;0,002</v>
      </c>
      <c r="F33" s="35" t="str">
        <f>INDEX('PUNTO 1 60 - 80 CM'!$H$14:$H$73,MATCH(RESULTADOS!$B$33,'PUNTO 1 60 - 80 CM'!$D$14:$D$73,0))</f>
        <v>&lt;0,002</v>
      </c>
      <c r="G33" s="35" t="str">
        <f>INDEX('PUNTO 1 TUBO SIFON'!$H$14:$H$73,MATCH(RESULTADOS!$B$33,'PUNTO 1 TUBO SIFON'!$D$14:$D$73,0))</f>
        <v>&lt;0,002</v>
      </c>
      <c r="H33" s="35" t="str">
        <f>INDEX('PUNTO 1 1,2 MTS TUBO SIFON'!$H$14:$H$73,MATCH(RESULTADOS!$B$33,'PUNTO 1 1,2 MTS TUBO SIFON'!$D$14:$D$73,0))</f>
        <v>&lt;0,002</v>
      </c>
      <c r="I33" s="35" t="str">
        <f>INDEX('PUNTO 2 60 - 80 CM'!$H$14:$H$73,MATCH(RESULTADOS!$B$33,'PUNTO 2 60 - 80 CM'!$D$14:$D$73,0))</f>
        <v>&lt;0,002</v>
      </c>
      <c r="J33" s="35" t="str">
        <f>INDEX('PUNTO 2 TUBO SIFON'!$H$14:$H$73,MATCH(RESULTADOS!$B$33,'PUNTO 2 TUBO SIFON'!$D$14:$D$73,0))</f>
        <v>&lt;0,002</v>
      </c>
      <c r="K33" s="35" t="str">
        <f>INDEX('PUNTO 2 1,2 MTS TUBO SIFON'!$H$14:$H$73,MATCH(RESULTADOS!$B$33,'PUNTO 2 1,2 MTS TUBO SIFON'!$D$14:$D$73,0))</f>
        <v>&lt;0,002</v>
      </c>
      <c r="L33" s="35" t="str">
        <f>INDEX('PUNTO 3 60 - 80 CM'!$H$14:$H$73,MATCH(RESULTADOS!$B$33,'PUNTO 3 60 - 80 CM'!$D$14:$D$73,0))</f>
        <v>&lt;0,002</v>
      </c>
      <c r="M33" s="35" t="str">
        <f>INDEX('PUNTO 3 TUBO SIFON'!$H$14:$H$73,MATCH(RESULTADOS!$B$33,'PUNTO 3 TUBO SIFON'!$D$14:$D$73,0))</f>
        <v>&lt;0,002</v>
      </c>
      <c r="N33" s="35" t="str">
        <f>INDEX('PUNTO 3 1,2 MTS TUBO SIFON'!$H$14:$H$73,MATCH(RESULTADOS!$B$33,'PUNTO 3 1,2 MTS TUBO SIFON'!$D$14:$D$73,0))</f>
        <v>&lt;0,002</v>
      </c>
      <c r="O33" s="35" t="str">
        <f>INDEX('PUNTO 4 60 - 80 CM'!$H$14:$H$73,MATCH(RESULTADOS!$B$33,'PUNTO 4 60 - 80 CM'!$D$14:$D$73,0))</f>
        <v>&lt;0,002</v>
      </c>
      <c r="P33" s="35" t="str">
        <f>INDEX('PUNTO 4 TUBO SIFON'!$H$14:$H$73,MATCH(RESULTADOS!$B$33,'PUNTO 4 TUBO SIFON'!$D$14:$D$73,0))</f>
        <v>&lt;0,002</v>
      </c>
      <c r="Q33" s="35" t="str">
        <f>INDEX('PUNTO 4 1,2 MTS TUBO SIFON'!$H$14:$H$73,MATCH(RESULTADOS!$B$33,'PUNTO 4 1,2 MTS TUBO SIFON'!$D$14:$D$73,0))</f>
        <v>&lt;0,002</v>
      </c>
      <c r="R33" s="35" t="str">
        <f>INDEX('PUNTO 5 60 - 80 CM'!$H$14:$H$73,MATCH(RESULTADOS!$B$33,'PUNTO 5 60 - 80 CM'!$D$14:$D$73,0))</f>
        <v>&lt;0,002</v>
      </c>
      <c r="S33" s="35" t="str">
        <f>INDEX('PUNTO 5 TUBO SIFON'!$H$14:$H$73,MATCH(RESULTADOS!$B$33,'PUNTO 5 TUBO SIFON'!$D$14:$D$73,0))</f>
        <v>&lt;0,002</v>
      </c>
      <c r="T33" s="35" t="str">
        <f>INDEX('PUNTO 5 1,2 MTS TUBO SIFON'!$H$14:$H$73,MATCH(RESULTADOS!$B$33,'PUNTO 5 1,2 MTS TUBO SIFON'!$D$14:$D$73,0))</f>
        <v>&lt;0,002</v>
      </c>
      <c r="U33" s="35" t="str">
        <f>INDEX('PUNTO 6 60 - 80 CM'!$H$14:$H$73,MATCH(RESULTADOS!$B$33,'PUNTO 6 60 - 80 CM'!$D$14:$D$73,0))</f>
        <v>&lt;0,002</v>
      </c>
      <c r="V33" s="35" t="str">
        <f>INDEX('PUNTO 6 TUBO SIFON'!$H$14:$H$73,MATCH(RESULTADOS!$B$33,'PUNTO 6 TUBO SIFON'!$D$14:$D$73,0))</f>
        <v>&lt;0,002</v>
      </c>
      <c r="W33" s="35" t="str">
        <f>INDEX('PUNTO 6 1,2 MTS TUBO SIFON'!$H$14:$H$73,MATCH(RESULTADOS!$B$33,'PUNTO 6 1,2 MTS TUBO SIFON'!$D$14:$D$73,0))</f>
        <v>&lt;0,002</v>
      </c>
      <c r="X33" s="35" t="str">
        <f>INDEX('PUNTO 7 60 - 80 CM'!$H$14:$H$73,MATCH(RESULTADOS!$B$33,'PUNTO 7 60 - 80 CM'!$D$14:$D$73,0))</f>
        <v>&lt;0,002</v>
      </c>
      <c r="Y33" s="35" t="str">
        <f>INDEX('PUNTO 7 TUBO SIFON'!$H$14:$H$73,MATCH(RESULTADOS!$B$33,'PUNTO 7 TUBO SIFON'!$D$14:$D$73,0))</f>
        <v>&lt;0,002</v>
      </c>
      <c r="Z33" s="35" t="str">
        <f>INDEX('PUNTO 7 1,2 MTS TUBO SIFON'!$H$14:$H$73,MATCH(RESULTADOS!$B$33,'PUNTO 7 1,2 MTS TUBO SIFON'!$D$14:$D$73,0))</f>
        <v>&lt;0,002</v>
      </c>
      <c r="AA33" s="35" t="str">
        <f>INDEX('PUNTO 8 60 - 80 CM'!$H$14:$H$73,MATCH(RESULTADOS!$B$33,'PUNTO 8 60 - 80 CM'!$D$14:$D$73,0))</f>
        <v>&lt;0,002</v>
      </c>
      <c r="AB33" s="35" t="str">
        <f>INDEX('PUNTO 8 TUBO SIFON'!$H$14:$H$73,MATCH(RESULTADOS!$B$33,'PUNTO 8 TUBO SIFON'!$D$14:$D$73,0))</f>
        <v>&lt;0,002</v>
      </c>
      <c r="AC33" s="35" t="str">
        <f>INDEX('PUNTO 8 1,2 MTS TUBO SIFON'!$H$14:$H$73,MATCH(RESULTADOS!$B$33,'PUNTO 8 1,2 MTS TUBO SIFON'!$D$14:$D$73,0))</f>
        <v>&lt;0,002</v>
      </c>
      <c r="AD33" s="35" t="str">
        <f>INDEX('PUNTO 9 60 - 80 CM'!$H$14:$H$73,MATCH(RESULTADOS!$B$33,'PUNTO 9 60 - 80 CM'!$D$14:$D$73,0))</f>
        <v>&lt;0,002</v>
      </c>
      <c r="AE33" s="35" t="str">
        <f>INDEX('PUNTO 9 TUBO SIFON'!$H$14:$H$73,MATCH(RESULTADOS!$B$33,'PUNTO 9 TUBO SIFON'!$D$14:$D$73,0))</f>
        <v>&lt;0,002</v>
      </c>
      <c r="AF33" s="35" t="str">
        <f>INDEX('PUNTO 9 1,2 MTS TUBO SIFON'!$H$14:$H$73,MATCH(RESULTADOS!$B$33,'PUNTO 9 1,2 MTS TUBO SIFON'!$D$14:$D$73,0))</f>
        <v>&lt;0,002</v>
      </c>
      <c r="AG33" s="35" t="str">
        <f>INDEX('PUNTO 10 60 - 80 CM'!$H$14:$H$73,MATCH(RESULTADOS!$B$33,'PUNTO 10 60 - 80 CM'!$D$14:$D$73,0))</f>
        <v>&lt;0,002</v>
      </c>
      <c r="AH33" s="35" t="str">
        <f>INDEX('PUNTO 10 TUBO SIFON'!$H$14:$H$73,MATCH(RESULTADOS!$B$33,'PUNTO 10 TUBO SIFON'!$D$14:$D$73,0))</f>
        <v>&lt;0,002</v>
      </c>
      <c r="AI33" s="35" t="str">
        <f>INDEX('PUNTO 10 1,2 MTS TUBO SIFON'!$H$14:$H$73,MATCH(RESULTADOS!$B$33,'PUNTO 10 1,2 MTS TUBO SIFON'!$D$14:$D$73,0))</f>
        <v>&lt;0,002</v>
      </c>
      <c r="AK33" s="2"/>
    </row>
    <row r="34" spans="2:37" ht="15">
      <c r="B34" s="51" t="s">
        <v>259</v>
      </c>
      <c r="C34" s="35" t="s">
        <v>48</v>
      </c>
      <c r="D34" s="36" t="s">
        <v>19</v>
      </c>
      <c r="E34" s="35" t="str">
        <f>INDEX('JAULAS ACUATRUCHAS'!$H$14:$H$73,MATCH(RESULTADOS!$B$34,'JAULAS ACUATRUCHAS'!$D$14:$D$73,0))</f>
        <v>&lt;0,002</v>
      </c>
      <c r="F34" s="35" t="str">
        <f>INDEX('PUNTO 1 60 - 80 CM'!$H$14:$H$73,MATCH(RESULTADOS!$B$34,'PUNTO 1 60 - 80 CM'!$D$14:$D$73,0))</f>
        <v>&lt;0,002</v>
      </c>
      <c r="G34" s="35" t="str">
        <f>INDEX('PUNTO 1 TUBO SIFON'!$H$14:$H$73,MATCH(RESULTADOS!$B$34,'PUNTO 1 TUBO SIFON'!$D$14:$D$73,0))</f>
        <v>&lt;0,002</v>
      </c>
      <c r="H34" s="35" t="str">
        <f>INDEX('PUNTO 1 1,2 MTS TUBO SIFON'!$H$14:$H$73,MATCH(RESULTADOS!$B$34,'PUNTO 1 1,2 MTS TUBO SIFON'!$D$14:$D$73,0))</f>
        <v>&lt;0,002</v>
      </c>
      <c r="I34" s="35" t="str">
        <f>INDEX('PUNTO 2 60 - 80 CM'!$H$14:$H$73,MATCH(RESULTADOS!$B$34,'PUNTO 2 60 - 80 CM'!$D$14:$D$73,0))</f>
        <v>&lt;0,002</v>
      </c>
      <c r="J34" s="35" t="str">
        <f>INDEX('PUNTO 2 TUBO SIFON'!$H$14:$H$73,MATCH(RESULTADOS!$B$34,'PUNTO 2 TUBO SIFON'!$D$14:$D$73,0))</f>
        <v>&lt;0,002</v>
      </c>
      <c r="K34" s="35" t="str">
        <f>INDEX('PUNTO 2 1,2 MTS TUBO SIFON'!$H$14:$H$73,MATCH(RESULTADOS!$B$34,'PUNTO 2 1,2 MTS TUBO SIFON'!$D$14:$D$73,0))</f>
        <v>&lt;0,002</v>
      </c>
      <c r="L34" s="35" t="str">
        <f>INDEX('PUNTO 3 60 - 80 CM'!$H$14:$H$73,MATCH(RESULTADOS!$B$34,'PUNTO 3 60 - 80 CM'!$D$14:$D$73,0))</f>
        <v>&lt;0,002</v>
      </c>
      <c r="M34" s="35" t="str">
        <f>INDEX('PUNTO 3 TUBO SIFON'!$H$14:$H$73,MATCH(RESULTADOS!$B$34,'PUNTO 3 TUBO SIFON'!$D$14:$D$73,0))</f>
        <v>&lt;0,002</v>
      </c>
      <c r="N34" s="35" t="str">
        <f>INDEX('PUNTO 3 1,2 MTS TUBO SIFON'!$H$14:$H$73,MATCH(RESULTADOS!$B$34,'PUNTO 3 1,2 MTS TUBO SIFON'!$D$14:$D$73,0))</f>
        <v>&lt;0,002</v>
      </c>
      <c r="O34" s="35" t="str">
        <f>INDEX('PUNTO 4 60 - 80 CM'!$H$14:$H$73,MATCH(RESULTADOS!$B$34,'PUNTO 4 60 - 80 CM'!$D$14:$D$73,0))</f>
        <v>&lt;0,002</v>
      </c>
      <c r="P34" s="35" t="str">
        <f>INDEX('PUNTO 4 TUBO SIFON'!$H$14:$H$73,MATCH(RESULTADOS!$B$34,'PUNTO 4 TUBO SIFON'!$D$14:$D$73,0))</f>
        <v>&lt;0,002</v>
      </c>
      <c r="Q34" s="35" t="str">
        <f>INDEX('PUNTO 4 1,2 MTS TUBO SIFON'!$H$14:$H$73,MATCH(RESULTADOS!$B$34,'PUNTO 4 1,2 MTS TUBO SIFON'!$D$14:$D$73,0))</f>
        <v>&lt;0,002</v>
      </c>
      <c r="R34" s="35" t="str">
        <f>INDEX('PUNTO 5 60 - 80 CM'!$H$14:$H$73,MATCH(RESULTADOS!$B$34,'PUNTO 5 60 - 80 CM'!$D$14:$D$73,0))</f>
        <v>&lt;0,002</v>
      </c>
      <c r="S34" s="35" t="str">
        <f>INDEX('PUNTO 5 TUBO SIFON'!$H$14:$H$73,MATCH(RESULTADOS!$B$34,'PUNTO 5 TUBO SIFON'!$D$14:$D$73,0))</f>
        <v>&lt;0,002</v>
      </c>
      <c r="T34" s="35" t="str">
        <f>INDEX('PUNTO 5 1,2 MTS TUBO SIFON'!$H$14:$H$73,MATCH(RESULTADOS!$B$34,'PUNTO 5 1,2 MTS TUBO SIFON'!$D$14:$D$73,0))</f>
        <v>&lt;0,002</v>
      </c>
      <c r="U34" s="35" t="str">
        <f>INDEX('PUNTO 6 60 - 80 CM'!$H$14:$H$73,MATCH(RESULTADOS!$B$34,'PUNTO 6 60 - 80 CM'!$D$14:$D$73,0))</f>
        <v>&lt;0,002</v>
      </c>
      <c r="V34" s="35" t="str">
        <f>INDEX('PUNTO 6 TUBO SIFON'!$H$14:$H$73,MATCH(RESULTADOS!$B$34,'PUNTO 6 TUBO SIFON'!$D$14:$D$73,0))</f>
        <v>&lt;0,002</v>
      </c>
      <c r="W34" s="35" t="str">
        <f>INDEX('PUNTO 6 1,2 MTS TUBO SIFON'!$H$14:$H$73,MATCH(RESULTADOS!$B$34,'PUNTO 6 1,2 MTS TUBO SIFON'!$D$14:$D$73,0))</f>
        <v>&lt;0,002</v>
      </c>
      <c r="X34" s="35" t="str">
        <f>INDEX('PUNTO 7 60 - 80 CM'!$H$14:$H$73,MATCH(RESULTADOS!$B$34,'PUNTO 7 60 - 80 CM'!$D$14:$D$73,0))</f>
        <v>&lt;0,002</v>
      </c>
      <c r="Y34" s="35" t="str">
        <f>INDEX('PUNTO 7 TUBO SIFON'!$H$14:$H$73,MATCH(RESULTADOS!$B$34,'PUNTO 7 TUBO SIFON'!$D$14:$D$73,0))</f>
        <v>&lt;0,002</v>
      </c>
      <c r="Z34" s="35" t="str">
        <f>INDEX('PUNTO 7 1,2 MTS TUBO SIFON'!$H$14:$H$73,MATCH(RESULTADOS!$B$34,'PUNTO 7 1,2 MTS TUBO SIFON'!$D$14:$D$73,0))</f>
        <v>&lt;0,002</v>
      </c>
      <c r="AA34" s="35" t="str">
        <f>INDEX('PUNTO 8 60 - 80 CM'!$H$14:$H$73,MATCH(RESULTADOS!$B$34,'PUNTO 8 60 - 80 CM'!$D$14:$D$73,0))</f>
        <v>&lt;0,002</v>
      </c>
      <c r="AB34" s="35" t="str">
        <f>INDEX('PUNTO 8 TUBO SIFON'!$H$14:$H$73,MATCH(RESULTADOS!$B$34,'PUNTO 8 TUBO SIFON'!$D$14:$D$73,0))</f>
        <v>&lt;0,002</v>
      </c>
      <c r="AC34" s="35" t="str">
        <f>INDEX('PUNTO 8 1,2 MTS TUBO SIFON'!$H$14:$H$73,MATCH(RESULTADOS!$B$34,'PUNTO 8 1,2 MTS TUBO SIFON'!$D$14:$D$73,0))</f>
        <v>&lt;0,002</v>
      </c>
      <c r="AD34" s="35" t="str">
        <f>INDEX('PUNTO 9 60 - 80 CM'!$H$14:$H$73,MATCH(RESULTADOS!$B$34,'PUNTO 9 60 - 80 CM'!$D$14:$D$73,0))</f>
        <v>&lt;0,002</v>
      </c>
      <c r="AE34" s="35" t="str">
        <f>INDEX('PUNTO 9 TUBO SIFON'!$H$14:$H$73,MATCH(RESULTADOS!$B$34,'PUNTO 9 TUBO SIFON'!$D$14:$D$73,0))</f>
        <v>&lt;0,002</v>
      </c>
      <c r="AF34" s="35" t="str">
        <f>INDEX('PUNTO 9 1,2 MTS TUBO SIFON'!$H$14:$H$73,MATCH(RESULTADOS!$B$34,'PUNTO 9 1,2 MTS TUBO SIFON'!$D$14:$D$73,0))</f>
        <v>&lt;0,002</v>
      </c>
      <c r="AG34" s="35" t="str">
        <f>INDEX('PUNTO 10 60 - 80 CM'!$H$14:$H$73,MATCH(RESULTADOS!$B$34,'PUNTO 10 60 - 80 CM'!$D$14:$D$73,0))</f>
        <v>&lt;0,002</v>
      </c>
      <c r="AH34" s="35" t="str">
        <f>INDEX('PUNTO 10 TUBO SIFON'!$H$14:$H$73,MATCH(RESULTADOS!$B$34,'PUNTO 10 TUBO SIFON'!$D$14:$D$73,0))</f>
        <v>&lt;0,002</v>
      </c>
      <c r="AI34" s="35" t="str">
        <f>INDEX('PUNTO 10 1,2 MTS TUBO SIFON'!$H$14:$H$73,MATCH(RESULTADOS!$B$34,'PUNTO 10 1,2 MTS TUBO SIFON'!$D$14:$D$73,0))</f>
        <v>&lt;0,002</v>
      </c>
      <c r="AK34" s="2"/>
    </row>
    <row r="35" spans="2:37" ht="15">
      <c r="B35" s="51" t="s">
        <v>260</v>
      </c>
      <c r="C35" s="35" t="s">
        <v>48</v>
      </c>
      <c r="D35" s="36" t="s">
        <v>19</v>
      </c>
      <c r="E35" s="35" t="str">
        <f>INDEX('JAULAS ACUATRUCHAS'!$H$14:$H$73,MATCH(RESULTADOS!$B$35,'JAULAS ACUATRUCHAS'!$D$14:$D$73,0))</f>
        <v>&lt;0,002</v>
      </c>
      <c r="F35" s="35" t="str">
        <f>INDEX('PUNTO 1 60 - 80 CM'!$H$14:$H$73,MATCH(RESULTADOS!$B$35,'PUNTO 1 60 - 80 CM'!$D$14:$D$73,0))</f>
        <v>&lt;0,002</v>
      </c>
      <c r="G35" s="35" t="str">
        <f>INDEX('PUNTO 1 TUBO SIFON'!$H$14:$H$73,MATCH(RESULTADOS!$B$35,'PUNTO 1 TUBO SIFON'!$D$14:$D$73,0))</f>
        <v>&lt;0,002</v>
      </c>
      <c r="H35" s="35" t="str">
        <f>INDEX('PUNTO 1 1,2 MTS TUBO SIFON'!$H$14:$H$73,MATCH(RESULTADOS!$B$35,'PUNTO 1 1,2 MTS TUBO SIFON'!$D$14:$D$73,0))</f>
        <v>&lt;0,002</v>
      </c>
      <c r="I35" s="35" t="str">
        <f>INDEX('PUNTO 2 60 - 80 CM'!$H$14:$H$73,MATCH(RESULTADOS!$B$35,'PUNTO 2 60 - 80 CM'!$D$14:$D$73,0))</f>
        <v>&lt;0,002</v>
      </c>
      <c r="J35" s="35" t="str">
        <f>INDEX('PUNTO 2 TUBO SIFON'!$H$14:$H$73,MATCH(RESULTADOS!$B$35,'PUNTO 2 TUBO SIFON'!$D$14:$D$73,0))</f>
        <v>&lt;0,002</v>
      </c>
      <c r="K35" s="35" t="str">
        <f>INDEX('PUNTO 2 1,2 MTS TUBO SIFON'!$H$14:$H$73,MATCH(RESULTADOS!$B$35,'PUNTO 2 1,2 MTS TUBO SIFON'!$D$14:$D$73,0))</f>
        <v>&lt;0,002</v>
      </c>
      <c r="L35" s="35" t="str">
        <f>INDEX('PUNTO 3 60 - 80 CM'!$H$14:$H$73,MATCH(RESULTADOS!$B$35,'PUNTO 3 60 - 80 CM'!$D$14:$D$73,0))</f>
        <v>&lt;0,002</v>
      </c>
      <c r="M35" s="35" t="str">
        <f>INDEX('PUNTO 3 TUBO SIFON'!$H$14:$H$73,MATCH(RESULTADOS!$B$35,'PUNTO 3 TUBO SIFON'!$D$14:$D$73,0))</f>
        <v>&lt;0,002</v>
      </c>
      <c r="N35" s="35" t="str">
        <f>INDEX('PUNTO 3 1,2 MTS TUBO SIFON'!$H$14:$H$73,MATCH(RESULTADOS!$B$35,'PUNTO 3 1,2 MTS TUBO SIFON'!$D$14:$D$73,0))</f>
        <v>&lt;0,002</v>
      </c>
      <c r="O35" s="35" t="str">
        <f>INDEX('PUNTO 4 60 - 80 CM'!$H$14:$H$73,MATCH(RESULTADOS!$B$35,'PUNTO 4 60 - 80 CM'!$D$14:$D$73,0))</f>
        <v>&lt;0,002</v>
      </c>
      <c r="P35" s="35" t="str">
        <f>INDEX('PUNTO 4 TUBO SIFON'!$H$14:$H$73,MATCH(RESULTADOS!$B$35,'PUNTO 4 TUBO SIFON'!$D$14:$D$73,0))</f>
        <v>&lt;0,002</v>
      </c>
      <c r="Q35" s="35" t="str">
        <f>INDEX('PUNTO 4 1,2 MTS TUBO SIFON'!$H$14:$H$73,MATCH(RESULTADOS!$B$35,'PUNTO 4 1,2 MTS TUBO SIFON'!$D$14:$D$73,0))</f>
        <v>&lt;0,002</v>
      </c>
      <c r="R35" s="35" t="str">
        <f>INDEX('PUNTO 5 60 - 80 CM'!$H$14:$H$73,MATCH(RESULTADOS!$B$35,'PUNTO 5 60 - 80 CM'!$D$14:$D$73,0))</f>
        <v>&lt;0,002</v>
      </c>
      <c r="S35" s="35" t="str">
        <f>INDEX('PUNTO 5 TUBO SIFON'!$H$14:$H$73,MATCH(RESULTADOS!$B$35,'PUNTO 5 TUBO SIFON'!$D$14:$D$73,0))</f>
        <v>&lt;0,002</v>
      </c>
      <c r="T35" s="35" t="str">
        <f>INDEX('PUNTO 5 1,2 MTS TUBO SIFON'!$H$14:$H$73,MATCH(RESULTADOS!$B$35,'PUNTO 5 1,2 MTS TUBO SIFON'!$D$14:$D$73,0))</f>
        <v>&lt;0,002</v>
      </c>
      <c r="U35" s="35" t="str">
        <f>INDEX('PUNTO 6 60 - 80 CM'!$H$14:$H$73,MATCH(RESULTADOS!$B$35,'PUNTO 6 60 - 80 CM'!$D$14:$D$73,0))</f>
        <v>&lt;0,002</v>
      </c>
      <c r="V35" s="35" t="str">
        <f>INDEX('PUNTO 6 TUBO SIFON'!$H$14:$H$73,MATCH(RESULTADOS!$B$35,'PUNTO 6 TUBO SIFON'!$D$14:$D$73,0))</f>
        <v>&lt;0,002</v>
      </c>
      <c r="W35" s="35" t="str">
        <f>INDEX('PUNTO 6 1,2 MTS TUBO SIFON'!$H$14:$H$73,MATCH(RESULTADOS!$B$35,'PUNTO 6 1,2 MTS TUBO SIFON'!$D$14:$D$73,0))</f>
        <v>&lt;0,002</v>
      </c>
      <c r="X35" s="35" t="str">
        <f>INDEX('PUNTO 7 60 - 80 CM'!$H$14:$H$73,MATCH(RESULTADOS!$B$35,'PUNTO 7 60 - 80 CM'!$D$14:$D$73,0))</f>
        <v>&lt;0,002</v>
      </c>
      <c r="Y35" s="35" t="str">
        <f>INDEX('PUNTO 7 TUBO SIFON'!$H$14:$H$73,MATCH(RESULTADOS!$B$35,'PUNTO 7 TUBO SIFON'!$D$14:$D$73,0))</f>
        <v>&lt;0,002</v>
      </c>
      <c r="Z35" s="35" t="str">
        <f>INDEX('PUNTO 7 1,2 MTS TUBO SIFON'!$H$14:$H$73,MATCH(RESULTADOS!$B$35,'PUNTO 7 1,2 MTS TUBO SIFON'!$D$14:$D$73,0))</f>
        <v>&lt;0,002</v>
      </c>
      <c r="AA35" s="35" t="str">
        <f>INDEX('PUNTO 8 60 - 80 CM'!$H$14:$H$73,MATCH(RESULTADOS!$B$35,'PUNTO 8 60 - 80 CM'!$D$14:$D$73,0))</f>
        <v>&lt;0,002</v>
      </c>
      <c r="AB35" s="35" t="str">
        <f>INDEX('PUNTO 8 TUBO SIFON'!$H$14:$H$73,MATCH(RESULTADOS!$B$35,'PUNTO 8 TUBO SIFON'!$D$14:$D$73,0))</f>
        <v>&lt;0,002</v>
      </c>
      <c r="AC35" s="35" t="str">
        <f>INDEX('PUNTO 8 1,2 MTS TUBO SIFON'!$H$14:$H$73,MATCH(RESULTADOS!$B$35,'PUNTO 8 1,2 MTS TUBO SIFON'!$D$14:$D$73,0))</f>
        <v>&lt;0,002</v>
      </c>
      <c r="AD35" s="35" t="str">
        <f>INDEX('PUNTO 9 60 - 80 CM'!$H$14:$H$73,MATCH(RESULTADOS!$B$35,'PUNTO 9 60 - 80 CM'!$D$14:$D$73,0))</f>
        <v>&lt;0,002</v>
      </c>
      <c r="AE35" s="35" t="str">
        <f>INDEX('PUNTO 9 TUBO SIFON'!$H$14:$H$73,MATCH(RESULTADOS!$B$35,'PUNTO 9 TUBO SIFON'!$D$14:$D$73,0))</f>
        <v>&lt;0,002</v>
      </c>
      <c r="AF35" s="35" t="str">
        <f>INDEX('PUNTO 9 1,2 MTS TUBO SIFON'!$H$14:$H$73,MATCH(RESULTADOS!$B$35,'PUNTO 9 1,2 MTS TUBO SIFON'!$D$14:$D$73,0))</f>
        <v>&lt;0,002</v>
      </c>
      <c r="AG35" s="35" t="str">
        <f>INDEX('PUNTO 10 60 - 80 CM'!$H$14:$H$73,MATCH(RESULTADOS!$B$35,'PUNTO 10 60 - 80 CM'!$D$14:$D$73,0))</f>
        <v>&lt;0,002</v>
      </c>
      <c r="AH35" s="35" t="str">
        <f>INDEX('PUNTO 10 TUBO SIFON'!$H$14:$H$73,MATCH(RESULTADOS!$B$35,'PUNTO 10 TUBO SIFON'!$D$14:$D$73,0))</f>
        <v>&lt;0,002</v>
      </c>
      <c r="AI35" s="35" t="str">
        <f>INDEX('PUNTO 10 1,2 MTS TUBO SIFON'!$H$14:$H$73,MATCH(RESULTADOS!$B$35,'PUNTO 10 1,2 MTS TUBO SIFON'!$D$14:$D$73,0))</f>
        <v>&lt;0,002</v>
      </c>
      <c r="AK35" s="2"/>
    </row>
    <row r="36" spans="2:37" ht="15">
      <c r="B36" s="51" t="s">
        <v>261</v>
      </c>
      <c r="C36" s="35" t="s">
        <v>48</v>
      </c>
      <c r="D36" s="36" t="s">
        <v>19</v>
      </c>
      <c r="E36" s="35" t="str">
        <f>INDEX('JAULAS ACUATRUCHAS'!$H$14:$H$73,MATCH(RESULTADOS!$B$36,'JAULAS ACUATRUCHAS'!$D$14:$D$73,0))</f>
        <v>&lt;0,002</v>
      </c>
      <c r="F36" s="35" t="str">
        <f>INDEX('PUNTO 1 60 - 80 CM'!$H$14:$H$73,MATCH(RESULTADOS!$B$36,'PUNTO 1 60 - 80 CM'!$D$14:$D$73,0))</f>
        <v>&lt;0,002</v>
      </c>
      <c r="G36" s="35" t="str">
        <f>INDEX('PUNTO 1 TUBO SIFON'!$H$14:$H$73,MATCH(RESULTADOS!$B$36,'PUNTO 1 TUBO SIFON'!$D$14:$D$73,0))</f>
        <v>&lt;0,002</v>
      </c>
      <c r="H36" s="35" t="str">
        <f>INDEX('PUNTO 1 1,2 MTS TUBO SIFON'!$H$14:$H$73,MATCH(RESULTADOS!$B$36,'PUNTO 1 1,2 MTS TUBO SIFON'!$D$14:$D$73,0))</f>
        <v>&lt;0,002</v>
      </c>
      <c r="I36" s="35" t="str">
        <f>INDEX('PUNTO 2 60 - 80 CM'!$H$14:$H$73,MATCH(RESULTADOS!$B$36,'PUNTO 2 60 - 80 CM'!$D$14:$D$73,0))</f>
        <v>&lt;0,002</v>
      </c>
      <c r="J36" s="35" t="str">
        <f>INDEX('PUNTO 2 TUBO SIFON'!$H$14:$H$73,MATCH(RESULTADOS!$B$36,'PUNTO 2 TUBO SIFON'!$D$14:$D$73,0))</f>
        <v>&lt;0,002</v>
      </c>
      <c r="K36" s="35" t="str">
        <f>INDEX('PUNTO 2 1,2 MTS TUBO SIFON'!$H$14:$H$73,MATCH(RESULTADOS!$B$36,'PUNTO 2 1,2 MTS TUBO SIFON'!$D$14:$D$73,0))</f>
        <v>&lt;0,002</v>
      </c>
      <c r="L36" s="35" t="str">
        <f>INDEX('PUNTO 3 60 - 80 CM'!$H$14:$H$73,MATCH(RESULTADOS!$B$36,'PUNTO 3 60 - 80 CM'!$D$14:$D$73,0))</f>
        <v>&lt;0,002</v>
      </c>
      <c r="M36" s="35" t="str">
        <f>INDEX('PUNTO 3 TUBO SIFON'!$H$14:$H$73,MATCH(RESULTADOS!$B$36,'PUNTO 3 TUBO SIFON'!$D$14:$D$73,0))</f>
        <v>&lt;0,002</v>
      </c>
      <c r="N36" s="35" t="str">
        <f>INDEX('PUNTO 3 1,2 MTS TUBO SIFON'!$H$14:$H$73,MATCH(RESULTADOS!$B$36,'PUNTO 3 1,2 MTS TUBO SIFON'!$D$14:$D$73,0))</f>
        <v>&lt;0,002</v>
      </c>
      <c r="O36" s="35" t="str">
        <f>INDEX('PUNTO 4 60 - 80 CM'!$H$14:$H$73,MATCH(RESULTADOS!$B$36,'PUNTO 4 60 - 80 CM'!$D$14:$D$73,0))</f>
        <v>&lt;0,002</v>
      </c>
      <c r="P36" s="35" t="str">
        <f>INDEX('PUNTO 4 TUBO SIFON'!$H$14:$H$73,MATCH(RESULTADOS!$B$36,'PUNTO 4 TUBO SIFON'!$D$14:$D$73,0))</f>
        <v>&lt;0,002</v>
      </c>
      <c r="Q36" s="35" t="str">
        <f>INDEX('PUNTO 4 1,2 MTS TUBO SIFON'!$H$14:$H$73,MATCH(RESULTADOS!$B$36,'PUNTO 4 1,2 MTS TUBO SIFON'!$D$14:$D$73,0))</f>
        <v>&lt;0,002</v>
      </c>
      <c r="R36" s="35" t="str">
        <f>INDEX('PUNTO 5 60 - 80 CM'!$H$14:$H$73,MATCH(RESULTADOS!$B$36,'PUNTO 5 60 - 80 CM'!$D$14:$D$73,0))</f>
        <v>&lt;0,002</v>
      </c>
      <c r="S36" s="35" t="str">
        <f>INDEX('PUNTO 5 TUBO SIFON'!$H$14:$H$73,MATCH(RESULTADOS!$B$36,'PUNTO 5 TUBO SIFON'!$D$14:$D$73,0))</f>
        <v>&lt;0,002</v>
      </c>
      <c r="T36" s="35" t="str">
        <f>INDEX('PUNTO 5 1,2 MTS TUBO SIFON'!$H$14:$H$73,MATCH(RESULTADOS!$B$36,'PUNTO 5 1,2 MTS TUBO SIFON'!$D$14:$D$73,0))</f>
        <v>&lt;0,002</v>
      </c>
      <c r="U36" s="35" t="str">
        <f>INDEX('PUNTO 6 60 - 80 CM'!$H$14:$H$73,MATCH(RESULTADOS!$B$36,'PUNTO 6 60 - 80 CM'!$D$14:$D$73,0))</f>
        <v>&lt;0,002</v>
      </c>
      <c r="V36" s="35" t="str">
        <f>INDEX('PUNTO 6 TUBO SIFON'!$H$14:$H$73,MATCH(RESULTADOS!$B$36,'PUNTO 6 TUBO SIFON'!$D$14:$D$73,0))</f>
        <v>&lt;0,002</v>
      </c>
      <c r="W36" s="35" t="str">
        <f>INDEX('PUNTO 6 1,2 MTS TUBO SIFON'!$H$14:$H$73,MATCH(RESULTADOS!$B$36,'PUNTO 6 1,2 MTS TUBO SIFON'!$D$14:$D$73,0))</f>
        <v>&lt;0,002</v>
      </c>
      <c r="X36" s="35" t="str">
        <f>INDEX('PUNTO 7 60 - 80 CM'!$H$14:$H$73,MATCH(RESULTADOS!$B$36,'PUNTO 7 60 - 80 CM'!$D$14:$D$73,0))</f>
        <v>&lt;0,002</v>
      </c>
      <c r="Y36" s="35" t="str">
        <f>INDEX('PUNTO 7 TUBO SIFON'!$H$14:$H$73,MATCH(RESULTADOS!$B$36,'PUNTO 7 TUBO SIFON'!$D$14:$D$73,0))</f>
        <v>&lt;0,002</v>
      </c>
      <c r="Z36" s="35" t="str">
        <f>INDEX('PUNTO 7 1,2 MTS TUBO SIFON'!$H$14:$H$73,MATCH(RESULTADOS!$B$36,'PUNTO 7 1,2 MTS TUBO SIFON'!$D$14:$D$73,0))</f>
        <v>&lt;0,002</v>
      </c>
      <c r="AA36" s="35" t="str">
        <f>INDEX('PUNTO 8 60 - 80 CM'!$H$14:$H$73,MATCH(RESULTADOS!$B$36,'PUNTO 8 60 - 80 CM'!$D$14:$D$73,0))</f>
        <v>&lt;0,002</v>
      </c>
      <c r="AB36" s="35" t="str">
        <f>INDEX('PUNTO 8 TUBO SIFON'!$H$14:$H$73,MATCH(RESULTADOS!$B$36,'PUNTO 8 TUBO SIFON'!$D$14:$D$73,0))</f>
        <v>&lt;0,002</v>
      </c>
      <c r="AC36" s="35" t="str">
        <f>INDEX('PUNTO 8 1,2 MTS TUBO SIFON'!$H$14:$H$73,MATCH(RESULTADOS!$B$36,'PUNTO 8 1,2 MTS TUBO SIFON'!$D$14:$D$73,0))</f>
        <v>&lt;0,002</v>
      </c>
      <c r="AD36" s="35" t="str">
        <f>INDEX('PUNTO 9 60 - 80 CM'!$H$14:$H$73,MATCH(RESULTADOS!$B$36,'PUNTO 9 60 - 80 CM'!$D$14:$D$73,0))</f>
        <v>&lt;0,002</v>
      </c>
      <c r="AE36" s="35" t="str">
        <f>INDEX('PUNTO 9 TUBO SIFON'!$H$14:$H$73,MATCH(RESULTADOS!$B$36,'PUNTO 9 TUBO SIFON'!$D$14:$D$73,0))</f>
        <v>&lt;0,002</v>
      </c>
      <c r="AF36" s="35" t="str">
        <f>INDEX('PUNTO 9 1,2 MTS TUBO SIFON'!$H$14:$H$73,MATCH(RESULTADOS!$B$36,'PUNTO 9 1,2 MTS TUBO SIFON'!$D$14:$D$73,0))</f>
        <v>&lt;0,002</v>
      </c>
      <c r="AG36" s="35" t="str">
        <f>INDEX('PUNTO 10 60 - 80 CM'!$H$14:$H$73,MATCH(RESULTADOS!$B$36,'PUNTO 10 60 - 80 CM'!$D$14:$D$73,0))</f>
        <v>&lt;0,002</v>
      </c>
      <c r="AH36" s="35" t="str">
        <f>INDEX('PUNTO 10 TUBO SIFON'!$H$14:$H$73,MATCH(RESULTADOS!$B$36,'PUNTO 10 TUBO SIFON'!$D$14:$D$73,0))</f>
        <v>&lt;0,002</v>
      </c>
      <c r="AI36" s="35" t="str">
        <f>INDEX('PUNTO 10 1,2 MTS TUBO SIFON'!$H$14:$H$73,MATCH(RESULTADOS!$B$36,'PUNTO 10 1,2 MTS TUBO SIFON'!$D$14:$D$73,0))</f>
        <v>&lt;0,002</v>
      </c>
      <c r="AK36" s="2"/>
    </row>
    <row r="37" spans="2:37" ht="15">
      <c r="B37" s="51" t="s">
        <v>262</v>
      </c>
      <c r="C37" s="35" t="s">
        <v>48</v>
      </c>
      <c r="D37" s="36" t="s">
        <v>19</v>
      </c>
      <c r="E37" s="35" t="str">
        <f>INDEX('JAULAS ACUATRUCHAS'!$H$14:$H$73,MATCH(RESULTADOS!$B$37,'JAULAS ACUATRUCHAS'!$D$14:$D$73,0))</f>
        <v>&lt;0,002</v>
      </c>
      <c r="F37" s="35" t="str">
        <f>INDEX('PUNTO 1 60 - 80 CM'!$H$14:$H$73,MATCH(RESULTADOS!$B$37,'PUNTO 1 60 - 80 CM'!$D$14:$D$73,0))</f>
        <v>&lt;0,002</v>
      </c>
      <c r="G37" s="35" t="str">
        <f>INDEX('PUNTO 1 TUBO SIFON'!$H$14:$H$73,MATCH(RESULTADOS!$B$37,'PUNTO 1 TUBO SIFON'!$D$14:$D$73,0))</f>
        <v>&lt;0,002</v>
      </c>
      <c r="H37" s="35" t="str">
        <f>INDEX('PUNTO 1 1,2 MTS TUBO SIFON'!$H$14:$H$73,MATCH(RESULTADOS!$B$37,'PUNTO 1 1,2 MTS TUBO SIFON'!$D$14:$D$73,0))</f>
        <v>&lt;0,002</v>
      </c>
      <c r="I37" s="35" t="str">
        <f>INDEX('PUNTO 2 60 - 80 CM'!$H$14:$H$73,MATCH(RESULTADOS!$B$37,'PUNTO 2 60 - 80 CM'!$D$14:$D$73,0))</f>
        <v>&lt;0,002</v>
      </c>
      <c r="J37" s="35" t="str">
        <f>INDEX('PUNTO 2 TUBO SIFON'!$H$14:$H$73,MATCH(RESULTADOS!$B$37,'PUNTO 2 TUBO SIFON'!$D$14:$D$73,0))</f>
        <v>&lt;0,002</v>
      </c>
      <c r="K37" s="35" t="str">
        <f>INDEX('PUNTO 2 1,2 MTS TUBO SIFON'!$H$14:$H$73,MATCH(RESULTADOS!$B$37,'PUNTO 2 1,2 MTS TUBO SIFON'!$D$14:$D$73,0))</f>
        <v>&lt;0,002</v>
      </c>
      <c r="L37" s="35" t="str">
        <f>INDEX('PUNTO 3 60 - 80 CM'!$H$14:$H$73,MATCH(RESULTADOS!$B$37,'PUNTO 3 60 - 80 CM'!$D$14:$D$73,0))</f>
        <v>&lt;0,002</v>
      </c>
      <c r="M37" s="35" t="str">
        <f>INDEX('PUNTO 3 TUBO SIFON'!$H$14:$H$73,MATCH(RESULTADOS!$B$37,'PUNTO 3 TUBO SIFON'!$D$14:$D$73,0))</f>
        <v>&lt;0,002</v>
      </c>
      <c r="N37" s="35" t="str">
        <f>INDEX('PUNTO 3 1,2 MTS TUBO SIFON'!$H$14:$H$73,MATCH(RESULTADOS!$B$37,'PUNTO 3 1,2 MTS TUBO SIFON'!$D$14:$D$73,0))</f>
        <v>&lt;0,002</v>
      </c>
      <c r="O37" s="35" t="str">
        <f>INDEX('PUNTO 4 60 - 80 CM'!$H$14:$H$73,MATCH(RESULTADOS!$B$37,'PUNTO 4 60 - 80 CM'!$D$14:$D$73,0))</f>
        <v>&lt;0,002</v>
      </c>
      <c r="P37" s="35" t="str">
        <f>INDEX('PUNTO 4 TUBO SIFON'!$H$14:$H$73,MATCH(RESULTADOS!$B$37,'PUNTO 4 TUBO SIFON'!$D$14:$D$73,0))</f>
        <v>&lt;0,002</v>
      </c>
      <c r="Q37" s="35" t="str">
        <f>INDEX('PUNTO 4 1,2 MTS TUBO SIFON'!$H$14:$H$73,MATCH(RESULTADOS!$B$37,'PUNTO 4 1,2 MTS TUBO SIFON'!$D$14:$D$73,0))</f>
        <v>&lt;0,002</v>
      </c>
      <c r="R37" s="35" t="str">
        <f>INDEX('PUNTO 5 60 - 80 CM'!$H$14:$H$73,MATCH(RESULTADOS!$B$37,'PUNTO 5 60 - 80 CM'!$D$14:$D$73,0))</f>
        <v>&lt;0,002</v>
      </c>
      <c r="S37" s="35" t="str">
        <f>INDEX('PUNTO 5 TUBO SIFON'!$H$14:$H$73,MATCH(RESULTADOS!$B$37,'PUNTO 5 TUBO SIFON'!$D$14:$D$73,0))</f>
        <v>&lt;0,002</v>
      </c>
      <c r="T37" s="35" t="str">
        <f>INDEX('PUNTO 5 1,2 MTS TUBO SIFON'!$H$14:$H$73,MATCH(RESULTADOS!$B$37,'PUNTO 5 1,2 MTS TUBO SIFON'!$D$14:$D$73,0))</f>
        <v>&lt;0,002</v>
      </c>
      <c r="U37" s="35" t="str">
        <f>INDEX('PUNTO 6 60 - 80 CM'!$H$14:$H$73,MATCH(RESULTADOS!$B$37,'PUNTO 6 60 - 80 CM'!$D$14:$D$73,0))</f>
        <v>&lt;0,002</v>
      </c>
      <c r="V37" s="35" t="str">
        <f>INDEX('PUNTO 6 TUBO SIFON'!$H$14:$H$73,MATCH(RESULTADOS!$B$37,'PUNTO 6 TUBO SIFON'!$D$14:$D$73,0))</f>
        <v>&lt;0,002</v>
      </c>
      <c r="W37" s="35" t="str">
        <f>INDEX('PUNTO 6 1,2 MTS TUBO SIFON'!$H$14:$H$73,MATCH(RESULTADOS!$B$37,'PUNTO 6 1,2 MTS TUBO SIFON'!$D$14:$D$73,0))</f>
        <v>&lt;0,002</v>
      </c>
      <c r="X37" s="35" t="str">
        <f>INDEX('PUNTO 7 60 - 80 CM'!$H$14:$H$73,MATCH(RESULTADOS!$B$37,'PUNTO 7 60 - 80 CM'!$D$14:$D$73,0))</f>
        <v>&lt;0,002</v>
      </c>
      <c r="Y37" s="35" t="str">
        <f>INDEX('PUNTO 7 TUBO SIFON'!$H$14:$H$73,MATCH(RESULTADOS!$B$37,'PUNTO 7 TUBO SIFON'!$D$14:$D$73,0))</f>
        <v>&lt;0,002</v>
      </c>
      <c r="Z37" s="35" t="str">
        <f>INDEX('PUNTO 7 1,2 MTS TUBO SIFON'!$H$14:$H$73,MATCH(RESULTADOS!$B$37,'PUNTO 7 1,2 MTS TUBO SIFON'!$D$14:$D$73,0))</f>
        <v>&lt;0,002</v>
      </c>
      <c r="AA37" s="35" t="str">
        <f>INDEX('PUNTO 8 60 - 80 CM'!$H$14:$H$73,MATCH(RESULTADOS!$B$37,'PUNTO 8 60 - 80 CM'!$D$14:$D$73,0))</f>
        <v>&lt;0,002</v>
      </c>
      <c r="AB37" s="35" t="str">
        <f>INDEX('PUNTO 8 TUBO SIFON'!$H$14:$H$73,MATCH(RESULTADOS!$B$37,'PUNTO 8 TUBO SIFON'!$D$14:$D$73,0))</f>
        <v>&lt;0,002</v>
      </c>
      <c r="AC37" s="35" t="str">
        <f>INDEX('PUNTO 8 1,2 MTS TUBO SIFON'!$H$14:$H$73,MATCH(RESULTADOS!$B$37,'PUNTO 8 1,2 MTS TUBO SIFON'!$D$14:$D$73,0))</f>
        <v>&lt;0,002</v>
      </c>
      <c r="AD37" s="35" t="str">
        <f>INDEX('PUNTO 9 60 - 80 CM'!$H$14:$H$73,MATCH(RESULTADOS!$B$37,'PUNTO 9 60 - 80 CM'!$D$14:$D$73,0))</f>
        <v>&lt;0,002</v>
      </c>
      <c r="AE37" s="35" t="str">
        <f>INDEX('PUNTO 9 TUBO SIFON'!$H$14:$H$73,MATCH(RESULTADOS!$B$37,'PUNTO 9 TUBO SIFON'!$D$14:$D$73,0))</f>
        <v>&lt;0,002</v>
      </c>
      <c r="AF37" s="35" t="str">
        <f>INDEX('PUNTO 9 1,2 MTS TUBO SIFON'!$H$14:$H$73,MATCH(RESULTADOS!$B$37,'PUNTO 9 1,2 MTS TUBO SIFON'!$D$14:$D$73,0))</f>
        <v>&lt;0,002</v>
      </c>
      <c r="AG37" s="35" t="str">
        <f>INDEX('PUNTO 10 60 - 80 CM'!$H$14:$H$73,MATCH(RESULTADOS!$B$37,'PUNTO 10 60 - 80 CM'!$D$14:$D$73,0))</f>
        <v>&lt;0,002</v>
      </c>
      <c r="AH37" s="35" t="str">
        <f>INDEX('PUNTO 10 TUBO SIFON'!$H$14:$H$73,MATCH(RESULTADOS!$B$37,'PUNTO 10 TUBO SIFON'!$D$14:$D$73,0))</f>
        <v>&lt;0,002</v>
      </c>
      <c r="AI37" s="35" t="str">
        <f>INDEX('PUNTO 10 1,2 MTS TUBO SIFON'!$H$14:$H$73,MATCH(RESULTADOS!$B$37,'PUNTO 10 1,2 MTS TUBO SIFON'!$D$14:$D$73,0))</f>
        <v>&lt;0,002</v>
      </c>
      <c r="AK37" s="2"/>
    </row>
    <row r="38" spans="2:37" ht="15">
      <c r="B38" s="51" t="s">
        <v>263</v>
      </c>
      <c r="C38" s="35" t="s">
        <v>48</v>
      </c>
      <c r="D38" s="36" t="s">
        <v>19</v>
      </c>
      <c r="E38" s="35" t="str">
        <f>INDEX('JAULAS ACUATRUCHAS'!$H$14:$H$73,MATCH(RESULTADOS!$B$38,'JAULAS ACUATRUCHAS'!$D$14:$D$73,0))</f>
        <v>&lt;0,010</v>
      </c>
      <c r="F38" s="35" t="str">
        <f>INDEX('PUNTO 1 60 - 80 CM'!$H$14:$H$73,MATCH(RESULTADOS!$B$38,'PUNTO 1 60 - 80 CM'!$D$14:$D$73,0))</f>
        <v>&lt;0,010</v>
      </c>
      <c r="G38" s="35" t="str">
        <f>INDEX('PUNTO 1 TUBO SIFON'!$H$14:$H$73,MATCH(RESULTADOS!$B$38,'PUNTO 1 TUBO SIFON'!$D$14:$D$73,0))</f>
        <v>&lt;0,010</v>
      </c>
      <c r="H38" s="35" t="str">
        <f>INDEX('PUNTO 1 1,2 MTS TUBO SIFON'!$H$14:$H$73,MATCH(RESULTADOS!$B$38,'PUNTO 1 1,2 MTS TUBO SIFON'!$D$14:$D$73,0))</f>
        <v>&lt;0,010</v>
      </c>
      <c r="I38" s="35" t="str">
        <f>INDEX('PUNTO 2 60 - 80 CM'!$H$14:$H$73,MATCH(RESULTADOS!$B$38,'PUNTO 2 60 - 80 CM'!$D$14:$D$73,0))</f>
        <v>&lt;0,010</v>
      </c>
      <c r="J38" s="35" t="str">
        <f>INDEX('PUNTO 2 TUBO SIFON'!$H$14:$H$73,MATCH(RESULTADOS!$B$38,'PUNTO 2 TUBO SIFON'!$D$14:$D$73,0))</f>
        <v>&lt;0,010</v>
      </c>
      <c r="K38" s="35" t="str">
        <f>INDEX('PUNTO 2 1,2 MTS TUBO SIFON'!$H$14:$H$73,MATCH(RESULTADOS!$B$38,'PUNTO 2 1,2 MTS TUBO SIFON'!$D$14:$D$73,0))</f>
        <v>&lt;0,010</v>
      </c>
      <c r="L38" s="35" t="str">
        <f>INDEX('PUNTO 3 60 - 80 CM'!$H$14:$H$73,MATCH(RESULTADOS!$B$38,'PUNTO 3 60 - 80 CM'!$D$14:$D$73,0))</f>
        <v>&lt;0,010</v>
      </c>
      <c r="M38" s="35" t="str">
        <f>INDEX('PUNTO 3 TUBO SIFON'!$H$14:$H$73,MATCH(RESULTADOS!$B$38,'PUNTO 3 TUBO SIFON'!$D$14:$D$73,0))</f>
        <v>&lt;0,010</v>
      </c>
      <c r="N38" s="35" t="str">
        <f>INDEX('PUNTO 3 1,2 MTS TUBO SIFON'!$H$14:$H$73,MATCH(RESULTADOS!$B$38,'PUNTO 3 1,2 MTS TUBO SIFON'!$D$14:$D$73,0))</f>
        <v>&lt;0,010</v>
      </c>
      <c r="O38" s="35" t="str">
        <f>INDEX('PUNTO 4 60 - 80 CM'!$H$14:$H$73,MATCH(RESULTADOS!$B$38,'PUNTO 4 60 - 80 CM'!$D$14:$D$73,0))</f>
        <v>&lt;0,010</v>
      </c>
      <c r="P38" s="35" t="str">
        <f>INDEX('PUNTO 4 TUBO SIFON'!$H$14:$H$73,MATCH(RESULTADOS!$B$38,'PUNTO 4 TUBO SIFON'!$D$14:$D$73,0))</f>
        <v>&lt;0,010</v>
      </c>
      <c r="Q38" s="35" t="str">
        <f>INDEX('PUNTO 4 1,2 MTS TUBO SIFON'!$H$14:$H$73,MATCH(RESULTADOS!$B$38,'PUNTO 4 1,2 MTS TUBO SIFON'!$D$14:$D$73,0))</f>
        <v>&lt;0,010</v>
      </c>
      <c r="R38" s="35" t="str">
        <f>INDEX('PUNTO 5 60 - 80 CM'!$H$14:$H$73,MATCH(RESULTADOS!$B$38,'PUNTO 5 60 - 80 CM'!$D$14:$D$73,0))</f>
        <v>&lt;0,010</v>
      </c>
      <c r="S38" s="35" t="str">
        <f>INDEX('PUNTO 5 TUBO SIFON'!$H$14:$H$73,MATCH(RESULTADOS!$B$38,'PUNTO 5 TUBO SIFON'!$D$14:$D$73,0))</f>
        <v>&lt;0,010</v>
      </c>
      <c r="T38" s="35" t="str">
        <f>INDEX('PUNTO 5 1,2 MTS TUBO SIFON'!$H$14:$H$73,MATCH(RESULTADOS!$B$38,'PUNTO 5 1,2 MTS TUBO SIFON'!$D$14:$D$73,0))</f>
        <v>&lt;0,010</v>
      </c>
      <c r="U38" s="35" t="str">
        <f>INDEX('PUNTO 6 60 - 80 CM'!$H$14:$H$73,MATCH(RESULTADOS!$B$38,'PUNTO 6 60 - 80 CM'!$D$14:$D$73,0))</f>
        <v>&lt;0,010</v>
      </c>
      <c r="V38" s="35" t="str">
        <f>INDEX('PUNTO 6 TUBO SIFON'!$H$14:$H$73,MATCH(RESULTADOS!$B$38,'PUNTO 6 TUBO SIFON'!$D$14:$D$73,0))</f>
        <v>&lt;0,010</v>
      </c>
      <c r="W38" s="35" t="str">
        <f>INDEX('PUNTO 6 1,2 MTS TUBO SIFON'!$H$14:$H$73,MATCH(RESULTADOS!$B$38,'PUNTO 6 1,2 MTS TUBO SIFON'!$D$14:$D$73,0))</f>
        <v>&lt;0,010</v>
      </c>
      <c r="X38" s="35" t="str">
        <f>INDEX('PUNTO 7 60 - 80 CM'!$H$14:$H$73,MATCH(RESULTADOS!$B$38,'PUNTO 7 60 - 80 CM'!$D$14:$D$73,0))</f>
        <v>&lt;0,010</v>
      </c>
      <c r="Y38" s="35" t="str">
        <f>INDEX('PUNTO 7 TUBO SIFON'!$H$14:$H$73,MATCH(RESULTADOS!$B$38,'PUNTO 7 TUBO SIFON'!$D$14:$D$73,0))</f>
        <v>&lt;0,010</v>
      </c>
      <c r="Z38" s="35" t="str">
        <f>INDEX('PUNTO 7 1,2 MTS TUBO SIFON'!$H$14:$H$73,MATCH(RESULTADOS!$B$38,'PUNTO 7 1,2 MTS TUBO SIFON'!$D$14:$D$73,0))</f>
        <v>&lt;0,010</v>
      </c>
      <c r="AA38" s="35" t="str">
        <f>INDEX('PUNTO 8 60 - 80 CM'!$H$14:$H$73,MATCH(RESULTADOS!$B$38,'PUNTO 8 60 - 80 CM'!$D$14:$D$73,0))</f>
        <v>&lt;0,010</v>
      </c>
      <c r="AB38" s="35" t="str">
        <f>INDEX('PUNTO 8 TUBO SIFON'!$H$14:$H$73,MATCH(RESULTADOS!$B$38,'PUNTO 8 TUBO SIFON'!$D$14:$D$73,0))</f>
        <v>&lt;0,010</v>
      </c>
      <c r="AC38" s="35" t="str">
        <f>INDEX('PUNTO 8 1,2 MTS TUBO SIFON'!$H$14:$H$73,MATCH(RESULTADOS!$B$38,'PUNTO 8 1,2 MTS TUBO SIFON'!$D$14:$D$73,0))</f>
        <v>&lt;0,010</v>
      </c>
      <c r="AD38" s="35" t="str">
        <f>INDEX('PUNTO 9 60 - 80 CM'!$H$14:$H$73,MATCH(RESULTADOS!$B$38,'PUNTO 9 60 - 80 CM'!$D$14:$D$73,0))</f>
        <v>&lt;0,010</v>
      </c>
      <c r="AE38" s="35" t="str">
        <f>INDEX('PUNTO 9 TUBO SIFON'!$H$14:$H$73,MATCH(RESULTADOS!$B$38,'PUNTO 9 TUBO SIFON'!$D$14:$D$73,0))</f>
        <v>&lt;0,010</v>
      </c>
      <c r="AF38" s="35" t="str">
        <f>INDEX('PUNTO 9 1,2 MTS TUBO SIFON'!$H$14:$H$73,MATCH(RESULTADOS!$B$38,'PUNTO 9 1,2 MTS TUBO SIFON'!$D$14:$D$73,0))</f>
        <v>&lt;0,010</v>
      </c>
      <c r="AG38" s="35" t="str">
        <f>INDEX('PUNTO 10 60 - 80 CM'!$H$14:$H$73,MATCH(RESULTADOS!$B$38,'PUNTO 10 60 - 80 CM'!$D$14:$D$73,0))</f>
        <v>&lt;0,010</v>
      </c>
      <c r="AH38" s="35" t="str">
        <f>INDEX('PUNTO 10 TUBO SIFON'!$H$14:$H$73,MATCH(RESULTADOS!$B$38,'PUNTO 10 TUBO SIFON'!$D$14:$D$73,0))</f>
        <v>&lt;0,010</v>
      </c>
      <c r="AI38" s="35" t="str">
        <f>INDEX('PUNTO 10 1,2 MTS TUBO SIFON'!$H$14:$H$73,MATCH(RESULTADOS!$B$38,'PUNTO 10 1,2 MTS TUBO SIFON'!$D$14:$D$73,0))</f>
        <v>&lt;0,010</v>
      </c>
      <c r="AK38" s="2"/>
    </row>
    <row r="39" spans="2:37" ht="15">
      <c r="B39" s="51" t="s">
        <v>264</v>
      </c>
      <c r="C39" s="35" t="s">
        <v>48</v>
      </c>
      <c r="D39" s="36" t="s">
        <v>19</v>
      </c>
      <c r="E39" s="35" t="str">
        <f>INDEX('JAULAS ACUATRUCHAS'!$H$14:$H$73,MATCH(RESULTADOS!$B$39,'JAULAS ACUATRUCHAS'!$D$14:$D$73,0))</f>
        <v>&lt;0,002</v>
      </c>
      <c r="F39" s="35" t="str">
        <f>INDEX('PUNTO 1 60 - 80 CM'!$H$14:$H$73,MATCH(RESULTADOS!$B$39,'PUNTO 1 60 - 80 CM'!$D$14:$D$73,0))</f>
        <v>&lt;0,002</v>
      </c>
      <c r="G39" s="35" t="str">
        <f>INDEX('PUNTO 1 TUBO SIFON'!$H$14:$H$73,MATCH(RESULTADOS!$B$39,'PUNTO 1 TUBO SIFON'!$D$14:$D$73,0))</f>
        <v>&lt;0,002</v>
      </c>
      <c r="H39" s="35" t="str">
        <f>INDEX('PUNTO 1 1,2 MTS TUBO SIFON'!$H$14:$H$73,MATCH(RESULTADOS!$B$39,'PUNTO 1 1,2 MTS TUBO SIFON'!$D$14:$D$73,0))</f>
        <v>&lt;0,002</v>
      </c>
      <c r="I39" s="35" t="str">
        <f>INDEX('PUNTO 2 60 - 80 CM'!$H$14:$H$73,MATCH(RESULTADOS!$B$39,'PUNTO 2 60 - 80 CM'!$D$14:$D$73,0))</f>
        <v>&lt;0,002</v>
      </c>
      <c r="J39" s="35" t="str">
        <f>INDEX('PUNTO 2 TUBO SIFON'!$H$14:$H$73,MATCH(RESULTADOS!$B$39,'PUNTO 2 TUBO SIFON'!$D$14:$D$73,0))</f>
        <v>&lt;0,002</v>
      </c>
      <c r="K39" s="35" t="str">
        <f>INDEX('PUNTO 2 1,2 MTS TUBO SIFON'!$H$14:$H$73,MATCH(RESULTADOS!$B$39,'PUNTO 2 1,2 MTS TUBO SIFON'!$D$14:$D$73,0))</f>
        <v>&lt;0,002</v>
      </c>
      <c r="L39" s="35" t="str">
        <f>INDEX('PUNTO 3 60 - 80 CM'!$H$14:$H$73,MATCH(RESULTADOS!$B$39,'PUNTO 3 60 - 80 CM'!$D$14:$D$73,0))</f>
        <v>&lt;0,002</v>
      </c>
      <c r="M39" s="35" t="str">
        <f>INDEX('PUNTO 3 TUBO SIFON'!$H$14:$H$73,MATCH(RESULTADOS!$B$39,'PUNTO 3 TUBO SIFON'!$D$14:$D$73,0))</f>
        <v>&lt;0,002</v>
      </c>
      <c r="N39" s="35" t="str">
        <f>INDEX('PUNTO 3 1,2 MTS TUBO SIFON'!$H$14:$H$73,MATCH(RESULTADOS!$B$39,'PUNTO 3 1,2 MTS TUBO SIFON'!$D$14:$D$73,0))</f>
        <v>&lt;0,002</v>
      </c>
      <c r="O39" s="35" t="str">
        <f>INDEX('PUNTO 4 60 - 80 CM'!$H$14:$H$73,MATCH(RESULTADOS!$B$39,'PUNTO 4 60 - 80 CM'!$D$14:$D$73,0))</f>
        <v>&lt;0,002</v>
      </c>
      <c r="P39" s="35" t="str">
        <f>INDEX('PUNTO 4 TUBO SIFON'!$H$14:$H$73,MATCH(RESULTADOS!$B$39,'PUNTO 4 TUBO SIFON'!$D$14:$D$73,0))</f>
        <v>&lt;0,002</v>
      </c>
      <c r="Q39" s="35" t="str">
        <f>INDEX('PUNTO 4 1,2 MTS TUBO SIFON'!$H$14:$H$73,MATCH(RESULTADOS!$B$39,'PUNTO 4 1,2 MTS TUBO SIFON'!$D$14:$D$73,0))</f>
        <v>&lt;0,002</v>
      </c>
      <c r="R39" s="35" t="str">
        <f>INDEX('PUNTO 5 60 - 80 CM'!$H$14:$H$73,MATCH(RESULTADOS!$B$39,'PUNTO 5 60 - 80 CM'!$D$14:$D$73,0))</f>
        <v>&lt;0,002</v>
      </c>
      <c r="S39" s="35" t="str">
        <f>INDEX('PUNTO 5 TUBO SIFON'!$H$14:$H$73,MATCH(RESULTADOS!$B$39,'PUNTO 5 TUBO SIFON'!$D$14:$D$73,0))</f>
        <v>&lt;0,002</v>
      </c>
      <c r="T39" s="35" t="str">
        <f>INDEX('PUNTO 5 1,2 MTS TUBO SIFON'!$H$14:$H$73,MATCH(RESULTADOS!$B$39,'PUNTO 5 1,2 MTS TUBO SIFON'!$D$14:$D$73,0))</f>
        <v>&lt;0,002</v>
      </c>
      <c r="U39" s="35" t="str">
        <f>INDEX('PUNTO 6 60 - 80 CM'!$H$14:$H$73,MATCH(RESULTADOS!$B$39,'PUNTO 6 60 - 80 CM'!$D$14:$D$73,0))</f>
        <v>&lt;0,002</v>
      </c>
      <c r="V39" s="35" t="str">
        <f>INDEX('PUNTO 6 TUBO SIFON'!$H$14:$H$73,MATCH(RESULTADOS!$B$39,'PUNTO 6 TUBO SIFON'!$D$14:$D$73,0))</f>
        <v>&lt;0,002</v>
      </c>
      <c r="W39" s="35" t="str">
        <f>INDEX('PUNTO 6 1,2 MTS TUBO SIFON'!$H$14:$H$73,MATCH(RESULTADOS!$B$39,'PUNTO 6 1,2 MTS TUBO SIFON'!$D$14:$D$73,0))</f>
        <v>&lt;0,002</v>
      </c>
      <c r="X39" s="35" t="str">
        <f>INDEX('PUNTO 7 60 - 80 CM'!$H$14:$H$73,MATCH(RESULTADOS!$B$39,'PUNTO 7 60 - 80 CM'!$D$14:$D$73,0))</f>
        <v>&lt;0,002</v>
      </c>
      <c r="Y39" s="35" t="str">
        <f>INDEX('PUNTO 7 TUBO SIFON'!$H$14:$H$73,MATCH(RESULTADOS!$B$39,'PUNTO 7 TUBO SIFON'!$D$14:$D$73,0))</f>
        <v>&lt;0,002</v>
      </c>
      <c r="Z39" s="35" t="str">
        <f>INDEX('PUNTO 7 1,2 MTS TUBO SIFON'!$H$14:$H$73,MATCH(RESULTADOS!$B$39,'PUNTO 7 1,2 MTS TUBO SIFON'!$D$14:$D$73,0))</f>
        <v>&lt;0,002</v>
      </c>
      <c r="AA39" s="35" t="str">
        <f>INDEX('PUNTO 8 60 - 80 CM'!$H$14:$H$73,MATCH(RESULTADOS!$B$39,'PUNTO 8 60 - 80 CM'!$D$14:$D$73,0))</f>
        <v>&lt;0,002</v>
      </c>
      <c r="AB39" s="35" t="str">
        <f>INDEX('PUNTO 8 TUBO SIFON'!$H$14:$H$73,MATCH(RESULTADOS!$B$39,'PUNTO 8 TUBO SIFON'!$D$14:$D$73,0))</f>
        <v>&lt;0,002</v>
      </c>
      <c r="AC39" s="35" t="str">
        <f>INDEX('PUNTO 8 1,2 MTS TUBO SIFON'!$H$14:$H$73,MATCH(RESULTADOS!$B$39,'PUNTO 8 1,2 MTS TUBO SIFON'!$D$14:$D$73,0))</f>
        <v>&lt;0,002</v>
      </c>
      <c r="AD39" s="35" t="str">
        <f>INDEX('PUNTO 9 60 - 80 CM'!$H$14:$H$73,MATCH(RESULTADOS!$B$39,'PUNTO 9 60 - 80 CM'!$D$14:$D$73,0))</f>
        <v>&lt;0,002</v>
      </c>
      <c r="AE39" s="35" t="str">
        <f>INDEX('PUNTO 9 TUBO SIFON'!$H$14:$H$73,MATCH(RESULTADOS!$B$39,'PUNTO 9 TUBO SIFON'!$D$14:$D$73,0))</f>
        <v>&lt;0,002</v>
      </c>
      <c r="AF39" s="35" t="str">
        <f>INDEX('PUNTO 9 1,2 MTS TUBO SIFON'!$H$14:$H$73,MATCH(RESULTADOS!$B$39,'PUNTO 9 1,2 MTS TUBO SIFON'!$D$14:$D$73,0))</f>
        <v>&lt;0,002</v>
      </c>
      <c r="AG39" s="35" t="str">
        <f>INDEX('PUNTO 10 60 - 80 CM'!$H$14:$H$73,MATCH(RESULTADOS!$B$39,'PUNTO 10 60 - 80 CM'!$D$14:$D$73,0))</f>
        <v>&lt;0,002</v>
      </c>
      <c r="AH39" s="35" t="str">
        <f>INDEX('PUNTO 10 TUBO SIFON'!$H$14:$H$73,MATCH(RESULTADOS!$B$39,'PUNTO 10 TUBO SIFON'!$D$14:$D$73,0))</f>
        <v>&lt;0,002</v>
      </c>
      <c r="AI39" s="35" t="str">
        <f>INDEX('PUNTO 10 1,2 MTS TUBO SIFON'!$H$14:$H$73,MATCH(RESULTADOS!$B$39,'PUNTO 10 1,2 MTS TUBO SIFON'!$D$14:$D$73,0))</f>
        <v>&lt;0,002</v>
      </c>
      <c r="AK39" s="2"/>
    </row>
    <row r="40" spans="2:37" ht="15">
      <c r="B40" s="51" t="s">
        <v>265</v>
      </c>
      <c r="C40" s="35" t="s">
        <v>48</v>
      </c>
      <c r="D40" s="36" t="s">
        <v>19</v>
      </c>
      <c r="E40" s="35" t="str">
        <f>INDEX('JAULAS ACUATRUCHAS'!$H$14:$H$73,MATCH(RESULTADOS!$B$40,'JAULAS ACUATRUCHAS'!$D$14:$D$73,0))</f>
        <v>&lt;0,010</v>
      </c>
      <c r="F40" s="35" t="str">
        <f>INDEX('PUNTO 1 60 - 80 CM'!$H$14:$H$73,MATCH(RESULTADOS!$B$40,'PUNTO 1 60 - 80 CM'!$D$14:$D$73,0))</f>
        <v>&lt;0,010</v>
      </c>
      <c r="G40" s="35" t="str">
        <f>INDEX('PUNTO 1 TUBO SIFON'!$H$14:$H$73,MATCH(RESULTADOS!$B$40,'PUNTO 1 TUBO SIFON'!$D$14:$D$73,0))</f>
        <v>&lt;0,010</v>
      </c>
      <c r="H40" s="35" t="str">
        <f>INDEX('PUNTO 1 1,2 MTS TUBO SIFON'!$H$14:$H$73,MATCH(RESULTADOS!$B$40,'PUNTO 1 1,2 MTS TUBO SIFON'!$D$14:$D$73,0))</f>
        <v>&lt;0,010</v>
      </c>
      <c r="I40" s="35" t="str">
        <f>INDEX('PUNTO 2 60 - 80 CM'!$H$14:$H$73,MATCH(RESULTADOS!$B$40,'PUNTO 2 60 - 80 CM'!$D$14:$D$73,0))</f>
        <v>&lt;0,010</v>
      </c>
      <c r="J40" s="35" t="str">
        <f>INDEX('PUNTO 2 TUBO SIFON'!$H$14:$H$73,MATCH(RESULTADOS!$B$40,'PUNTO 2 TUBO SIFON'!$D$14:$D$73,0))</f>
        <v>&lt;0,010</v>
      </c>
      <c r="K40" s="35" t="str">
        <f>INDEX('PUNTO 2 1,2 MTS TUBO SIFON'!$H$14:$H$73,MATCH(RESULTADOS!$B$40,'PUNTO 2 1,2 MTS TUBO SIFON'!$D$14:$D$73,0))</f>
        <v>&lt;0,010</v>
      </c>
      <c r="L40" s="35" t="str">
        <f>INDEX('PUNTO 3 60 - 80 CM'!$H$14:$H$73,MATCH(RESULTADOS!$B$40,'PUNTO 3 60 - 80 CM'!$D$14:$D$73,0))</f>
        <v>&lt;0,010</v>
      </c>
      <c r="M40" s="35" t="str">
        <f>INDEX('PUNTO 3 TUBO SIFON'!$H$14:$H$73,MATCH(RESULTADOS!$B$40,'PUNTO 3 TUBO SIFON'!$D$14:$D$73,0))</f>
        <v>&lt;0,010</v>
      </c>
      <c r="N40" s="35" t="str">
        <f>INDEX('PUNTO 3 1,2 MTS TUBO SIFON'!$H$14:$H$73,MATCH(RESULTADOS!$B$40,'PUNTO 3 1,2 MTS TUBO SIFON'!$D$14:$D$73,0))</f>
        <v>&lt;0,010</v>
      </c>
      <c r="O40" s="35" t="str">
        <f>INDEX('PUNTO 4 60 - 80 CM'!$H$14:$H$73,MATCH(RESULTADOS!$B$40,'PUNTO 4 60 - 80 CM'!$D$14:$D$73,0))</f>
        <v>&lt;0,010</v>
      </c>
      <c r="P40" s="35" t="str">
        <f>INDEX('PUNTO 4 TUBO SIFON'!$H$14:$H$73,MATCH(RESULTADOS!$B$40,'PUNTO 4 TUBO SIFON'!$D$14:$D$73,0))</f>
        <v>&lt;0,010</v>
      </c>
      <c r="Q40" s="35" t="str">
        <f>INDEX('PUNTO 4 1,2 MTS TUBO SIFON'!$H$14:$H$73,MATCH(RESULTADOS!$B$40,'PUNTO 4 1,2 MTS TUBO SIFON'!$D$14:$D$73,0))</f>
        <v>&lt;0,010</v>
      </c>
      <c r="R40" s="35" t="str">
        <f>INDEX('PUNTO 5 60 - 80 CM'!$H$14:$H$73,MATCH(RESULTADOS!$B$40,'PUNTO 5 60 - 80 CM'!$D$14:$D$73,0))</f>
        <v>&lt;0,010</v>
      </c>
      <c r="S40" s="35" t="str">
        <f>INDEX('PUNTO 5 TUBO SIFON'!$H$14:$H$73,MATCH(RESULTADOS!$B$40,'PUNTO 5 TUBO SIFON'!$D$14:$D$73,0))</f>
        <v>&lt;0,010</v>
      </c>
      <c r="T40" s="35" t="str">
        <f>INDEX('PUNTO 5 1,2 MTS TUBO SIFON'!$H$14:$H$73,MATCH(RESULTADOS!$B$40,'PUNTO 5 1,2 MTS TUBO SIFON'!$D$14:$D$73,0))</f>
        <v>&lt;0,010</v>
      </c>
      <c r="U40" s="35" t="str">
        <f>INDEX('PUNTO 6 60 - 80 CM'!$H$14:$H$73,MATCH(RESULTADOS!$B$40,'PUNTO 6 60 - 80 CM'!$D$14:$D$73,0))</f>
        <v>&lt;0,010</v>
      </c>
      <c r="V40" s="35" t="str">
        <f>INDEX('PUNTO 6 TUBO SIFON'!$H$14:$H$73,MATCH(RESULTADOS!$B$40,'PUNTO 6 TUBO SIFON'!$D$14:$D$73,0))</f>
        <v>&lt;0,010</v>
      </c>
      <c r="W40" s="35" t="str">
        <f>INDEX('PUNTO 6 1,2 MTS TUBO SIFON'!$H$14:$H$73,MATCH(RESULTADOS!$B$40,'PUNTO 6 1,2 MTS TUBO SIFON'!$D$14:$D$73,0))</f>
        <v>&lt;0,010</v>
      </c>
      <c r="X40" s="35" t="str">
        <f>INDEX('PUNTO 7 60 - 80 CM'!$H$14:$H$73,MATCH(RESULTADOS!$B$40,'PUNTO 7 60 - 80 CM'!$D$14:$D$73,0))</f>
        <v>&lt;0,010</v>
      </c>
      <c r="Y40" s="35" t="str">
        <f>INDEX('PUNTO 7 TUBO SIFON'!$H$14:$H$73,MATCH(RESULTADOS!$B$40,'PUNTO 7 TUBO SIFON'!$D$14:$D$73,0))</f>
        <v>&lt;0,010</v>
      </c>
      <c r="Z40" s="35" t="str">
        <f>INDEX('PUNTO 7 1,2 MTS TUBO SIFON'!$H$14:$H$73,MATCH(RESULTADOS!$B$40,'PUNTO 7 1,2 MTS TUBO SIFON'!$D$14:$D$73,0))</f>
        <v>&lt;0,010</v>
      </c>
      <c r="AA40" s="35" t="str">
        <f>INDEX('PUNTO 8 60 - 80 CM'!$H$14:$H$73,MATCH(RESULTADOS!$B$40,'PUNTO 8 60 - 80 CM'!$D$14:$D$73,0))</f>
        <v>&lt;0,010</v>
      </c>
      <c r="AB40" s="35" t="str">
        <f>INDEX('PUNTO 8 TUBO SIFON'!$H$14:$H$73,MATCH(RESULTADOS!$B$40,'PUNTO 8 TUBO SIFON'!$D$14:$D$73,0))</f>
        <v>&lt;0,010</v>
      </c>
      <c r="AC40" s="35" t="str">
        <f>INDEX('PUNTO 8 1,2 MTS TUBO SIFON'!$H$14:$H$73,MATCH(RESULTADOS!$B$40,'PUNTO 8 1,2 MTS TUBO SIFON'!$D$14:$D$73,0))</f>
        <v>&lt;0,010</v>
      </c>
      <c r="AD40" s="35" t="str">
        <f>INDEX('PUNTO 9 60 - 80 CM'!$H$14:$H$73,MATCH(RESULTADOS!$B$40,'PUNTO 9 60 - 80 CM'!$D$14:$D$73,0))</f>
        <v>&lt;0,010</v>
      </c>
      <c r="AE40" s="35" t="str">
        <f>INDEX('PUNTO 9 TUBO SIFON'!$H$14:$H$73,MATCH(RESULTADOS!$B$40,'PUNTO 9 TUBO SIFON'!$D$14:$D$73,0))</f>
        <v>&lt;0,010</v>
      </c>
      <c r="AF40" s="35" t="str">
        <f>INDEX('PUNTO 9 1,2 MTS TUBO SIFON'!$H$14:$H$73,MATCH(RESULTADOS!$B$40,'PUNTO 9 1,2 MTS TUBO SIFON'!$D$14:$D$73,0))</f>
        <v>&lt;0,010</v>
      </c>
      <c r="AG40" s="35" t="str">
        <f>INDEX('PUNTO 10 60 - 80 CM'!$H$14:$H$73,MATCH(RESULTADOS!$B$40,'PUNTO 10 60 - 80 CM'!$D$14:$D$73,0))</f>
        <v>&lt;0,010</v>
      </c>
      <c r="AH40" s="35" t="str">
        <f>INDEX('PUNTO 10 TUBO SIFON'!$H$14:$H$73,MATCH(RESULTADOS!$B$40,'PUNTO 10 TUBO SIFON'!$D$14:$D$73,0))</f>
        <v>&lt;0,010</v>
      </c>
      <c r="AI40" s="35" t="str">
        <f>INDEX('PUNTO 10 1,2 MTS TUBO SIFON'!$H$14:$H$73,MATCH(RESULTADOS!$B$40,'PUNTO 10 1,2 MTS TUBO SIFON'!$D$14:$D$73,0))</f>
        <v>&lt;0,010</v>
      </c>
      <c r="AK40" s="2"/>
    </row>
    <row r="41" spans="2:37" ht="15">
      <c r="B41" s="51" t="s">
        <v>266</v>
      </c>
      <c r="C41" s="35" t="s">
        <v>48</v>
      </c>
      <c r="D41" s="36" t="s">
        <v>19</v>
      </c>
      <c r="E41" s="35" t="str">
        <f>INDEX('JAULAS ACUATRUCHAS'!$H$14:$H$73,MATCH(RESULTADOS!$B$41,'JAULAS ACUATRUCHAS'!$D$14:$D$73,0))</f>
        <v>&lt;0,002</v>
      </c>
      <c r="F41" s="35" t="str">
        <f>INDEX('PUNTO 1 60 - 80 CM'!$H$14:$H$73,MATCH(RESULTADOS!$B$41,'PUNTO 1 60 - 80 CM'!$D$14:$D$73,0))</f>
        <v>&lt;0,002</v>
      </c>
      <c r="G41" s="35" t="str">
        <f>INDEX('PUNTO 1 TUBO SIFON'!$H$14:$H$73,MATCH(RESULTADOS!$B$41,'PUNTO 1 TUBO SIFON'!$D$14:$D$73,0))</f>
        <v>&lt;0,002</v>
      </c>
      <c r="H41" s="35" t="str">
        <f>INDEX('PUNTO 1 1,2 MTS TUBO SIFON'!$H$14:$H$73,MATCH(RESULTADOS!$B$41,'PUNTO 1 1,2 MTS TUBO SIFON'!$D$14:$D$73,0))</f>
        <v>&lt;0,002</v>
      </c>
      <c r="I41" s="35" t="str">
        <f>INDEX('PUNTO 2 60 - 80 CM'!$H$14:$H$73,MATCH(RESULTADOS!$B$41,'PUNTO 2 60 - 80 CM'!$D$14:$D$73,0))</f>
        <v>&lt;0,002</v>
      </c>
      <c r="J41" s="35" t="str">
        <f>INDEX('PUNTO 2 TUBO SIFON'!$H$14:$H$73,MATCH(RESULTADOS!$B$41,'PUNTO 2 TUBO SIFON'!$D$14:$D$73,0))</f>
        <v>&lt;0,002</v>
      </c>
      <c r="K41" s="35" t="str">
        <f>INDEX('PUNTO 2 1,2 MTS TUBO SIFON'!$H$14:$H$73,MATCH(RESULTADOS!$B$41,'PUNTO 2 1,2 MTS TUBO SIFON'!$D$14:$D$73,0))</f>
        <v>&lt;0,002</v>
      </c>
      <c r="L41" s="35" t="str">
        <f>INDEX('PUNTO 3 60 - 80 CM'!$H$14:$H$73,MATCH(RESULTADOS!$B$41,'PUNTO 3 60 - 80 CM'!$D$14:$D$73,0))</f>
        <v>&lt;0,002</v>
      </c>
      <c r="M41" s="35" t="str">
        <f>INDEX('PUNTO 3 TUBO SIFON'!$H$14:$H$73,MATCH(RESULTADOS!$B$41,'PUNTO 3 TUBO SIFON'!$D$14:$D$73,0))</f>
        <v>&lt;0,002</v>
      </c>
      <c r="N41" s="35" t="str">
        <f>INDEX('PUNTO 3 1,2 MTS TUBO SIFON'!$H$14:$H$73,MATCH(RESULTADOS!$B$41,'PUNTO 3 1,2 MTS TUBO SIFON'!$D$14:$D$73,0))</f>
        <v>&lt;0,002</v>
      </c>
      <c r="O41" s="35" t="str">
        <f>INDEX('PUNTO 4 60 - 80 CM'!$H$14:$H$73,MATCH(RESULTADOS!$B$41,'PUNTO 4 60 - 80 CM'!$D$14:$D$73,0))</f>
        <v>&lt;0,002</v>
      </c>
      <c r="P41" s="35" t="str">
        <f>INDEX('PUNTO 4 TUBO SIFON'!$H$14:$H$73,MATCH(RESULTADOS!$B$41,'PUNTO 4 TUBO SIFON'!$D$14:$D$73,0))</f>
        <v>&lt;0,002</v>
      </c>
      <c r="Q41" s="35" t="str">
        <f>INDEX('PUNTO 4 1,2 MTS TUBO SIFON'!$H$14:$H$73,MATCH(RESULTADOS!$B$41,'PUNTO 4 1,2 MTS TUBO SIFON'!$D$14:$D$73,0))</f>
        <v>&lt;0,002</v>
      </c>
      <c r="R41" s="35" t="str">
        <f>INDEX('PUNTO 5 60 - 80 CM'!$H$14:$H$73,MATCH(RESULTADOS!$B$41,'PUNTO 5 60 - 80 CM'!$D$14:$D$73,0))</f>
        <v>&lt;0,002</v>
      </c>
      <c r="S41" s="35" t="str">
        <f>INDEX('PUNTO 5 TUBO SIFON'!$H$14:$H$73,MATCH(RESULTADOS!$B$41,'PUNTO 5 TUBO SIFON'!$D$14:$D$73,0))</f>
        <v>&lt;0,002</v>
      </c>
      <c r="T41" s="35" t="str">
        <f>INDEX('PUNTO 5 1,2 MTS TUBO SIFON'!$H$14:$H$73,MATCH(RESULTADOS!$B$41,'PUNTO 5 1,2 MTS TUBO SIFON'!$D$14:$D$73,0))</f>
        <v>&lt;0,002</v>
      </c>
      <c r="U41" s="35" t="str">
        <f>INDEX('PUNTO 6 60 - 80 CM'!$H$14:$H$73,MATCH(RESULTADOS!$B$41,'PUNTO 6 60 - 80 CM'!$D$14:$D$73,0))</f>
        <v>&lt;0,002</v>
      </c>
      <c r="V41" s="35" t="str">
        <f>INDEX('PUNTO 6 TUBO SIFON'!$H$14:$H$73,MATCH(RESULTADOS!$B$41,'PUNTO 6 TUBO SIFON'!$D$14:$D$73,0))</f>
        <v>&lt;0,002</v>
      </c>
      <c r="W41" s="35" t="str">
        <f>INDEX('PUNTO 6 1,2 MTS TUBO SIFON'!$H$14:$H$73,MATCH(RESULTADOS!$B$41,'PUNTO 6 1,2 MTS TUBO SIFON'!$D$14:$D$73,0))</f>
        <v>&lt;0,002</v>
      </c>
      <c r="X41" s="35" t="str">
        <f>INDEX('PUNTO 7 60 - 80 CM'!$H$14:$H$73,MATCH(RESULTADOS!$B$41,'PUNTO 7 60 - 80 CM'!$D$14:$D$73,0))</f>
        <v>&lt;0,002</v>
      </c>
      <c r="Y41" s="35" t="str">
        <f>INDEX('PUNTO 7 TUBO SIFON'!$H$14:$H$73,MATCH(RESULTADOS!$B$41,'PUNTO 7 TUBO SIFON'!$D$14:$D$73,0))</f>
        <v>&lt;0,002</v>
      </c>
      <c r="Z41" s="35" t="str">
        <f>INDEX('PUNTO 7 1,2 MTS TUBO SIFON'!$H$14:$H$73,MATCH(RESULTADOS!$B$41,'PUNTO 7 1,2 MTS TUBO SIFON'!$D$14:$D$73,0))</f>
        <v>&lt;0,002</v>
      </c>
      <c r="AA41" s="35" t="str">
        <f>INDEX('PUNTO 8 60 - 80 CM'!$H$14:$H$73,MATCH(RESULTADOS!$B$41,'PUNTO 8 60 - 80 CM'!$D$14:$D$73,0))</f>
        <v>&lt;0,002</v>
      </c>
      <c r="AB41" s="35" t="str">
        <f>INDEX('PUNTO 8 TUBO SIFON'!$H$14:$H$73,MATCH(RESULTADOS!$B$41,'PUNTO 8 TUBO SIFON'!$D$14:$D$73,0))</f>
        <v>&lt;0,002</v>
      </c>
      <c r="AC41" s="35" t="str">
        <f>INDEX('PUNTO 8 1,2 MTS TUBO SIFON'!$H$14:$H$73,MATCH(RESULTADOS!$B$41,'PUNTO 8 1,2 MTS TUBO SIFON'!$D$14:$D$73,0))</f>
        <v>&lt;0,002</v>
      </c>
      <c r="AD41" s="35" t="str">
        <f>INDEX('PUNTO 9 60 - 80 CM'!$H$14:$H$73,MATCH(RESULTADOS!$B$41,'PUNTO 9 60 - 80 CM'!$D$14:$D$73,0))</f>
        <v>&lt;0,002</v>
      </c>
      <c r="AE41" s="35" t="str">
        <f>INDEX('PUNTO 9 TUBO SIFON'!$H$14:$H$73,MATCH(RESULTADOS!$B$41,'PUNTO 9 TUBO SIFON'!$D$14:$D$73,0))</f>
        <v>&lt;0,002</v>
      </c>
      <c r="AF41" s="35" t="str">
        <f>INDEX('PUNTO 9 1,2 MTS TUBO SIFON'!$H$14:$H$73,MATCH(RESULTADOS!$B$41,'PUNTO 9 1,2 MTS TUBO SIFON'!$D$14:$D$73,0))</f>
        <v>&lt;0,002</v>
      </c>
      <c r="AG41" s="35" t="str">
        <f>INDEX('PUNTO 10 60 - 80 CM'!$H$14:$H$73,MATCH(RESULTADOS!$B$41,'PUNTO 10 60 - 80 CM'!$D$14:$D$73,0))</f>
        <v>&lt;0,002</v>
      </c>
      <c r="AH41" s="35" t="str">
        <f>INDEX('PUNTO 10 TUBO SIFON'!$H$14:$H$73,MATCH(RESULTADOS!$B$41,'PUNTO 10 TUBO SIFON'!$D$14:$D$73,0))</f>
        <v>&lt;0,002</v>
      </c>
      <c r="AI41" s="35" t="str">
        <f>INDEX('PUNTO 10 1,2 MTS TUBO SIFON'!$H$14:$H$73,MATCH(RESULTADOS!$B$41,'PUNTO 10 1,2 MTS TUBO SIFON'!$D$14:$D$73,0))</f>
        <v>&lt;0,002</v>
      </c>
      <c r="AK41" s="2"/>
    </row>
    <row r="42" spans="2:37" ht="15">
      <c r="B42" s="51" t="s">
        <v>51</v>
      </c>
      <c r="C42" s="36" t="s">
        <v>22</v>
      </c>
      <c r="D42" s="36" t="s">
        <v>52</v>
      </c>
      <c r="E42" s="35" t="str">
        <f>INDEX('JAULAS ACUATRUCHAS'!$H$14:$H$73,MATCH(RESULTADOS!$B$42,'JAULAS ACUATRUCHAS'!$D$14:$D$73,0))</f>
        <v>&lt;0,04</v>
      </c>
      <c r="F42" s="35" t="str">
        <f>INDEX('PUNTO 1 60 - 80 CM'!$H$14:$H$73,MATCH(RESULTADOS!$B$42,'PUNTO 1 60 - 80 CM'!$D$14:$D$73,0))</f>
        <v>&lt;0,04</v>
      </c>
      <c r="G42" s="35" t="str">
        <f>INDEX('PUNTO 1 TUBO SIFON'!$H$14:$H$73,MATCH(RESULTADOS!$B$42,'PUNTO 1 TUBO SIFON'!$D$14:$D$73,0))</f>
        <v>&lt;0,04</v>
      </c>
      <c r="H42" s="35" t="str">
        <f>INDEX('PUNTO 1 1,2 MTS TUBO SIFON'!$H$14:$H$73,MATCH(RESULTADOS!$B$42,'PUNTO 1 1,2 MTS TUBO SIFON'!$D$14:$D$73,0))</f>
        <v>&lt;0,04</v>
      </c>
      <c r="I42" s="35" t="str">
        <f>INDEX('PUNTO 2 60 - 80 CM'!$H$14:$H$73,MATCH(RESULTADOS!$B$42,'PUNTO 2 60 - 80 CM'!$D$14:$D$73,0))</f>
        <v>&lt;0,04</v>
      </c>
      <c r="J42" s="35" t="str">
        <f>INDEX('PUNTO 2 TUBO SIFON'!$H$14:$H$73,MATCH(RESULTADOS!$B$42,'PUNTO 2 TUBO SIFON'!$D$14:$D$73,0))</f>
        <v>&lt;0,04</v>
      </c>
      <c r="K42" s="35" t="str">
        <f>INDEX('PUNTO 2 1,2 MTS TUBO SIFON'!$H$14:$H$73,MATCH(RESULTADOS!$B$42,'PUNTO 2 1,2 MTS TUBO SIFON'!$D$14:$D$73,0))</f>
        <v>&lt;0,04</v>
      </c>
      <c r="L42" s="35" t="str">
        <f>INDEX('PUNTO 3 60 - 80 CM'!$H$14:$H$73,MATCH(RESULTADOS!$B$42,'PUNTO 3 60 - 80 CM'!$D$14:$D$73,0))</f>
        <v>&lt;0,04</v>
      </c>
      <c r="M42" s="35" t="str">
        <f>INDEX('PUNTO 3 TUBO SIFON'!$H$14:$H$73,MATCH(RESULTADOS!$B$42,'PUNTO 3 TUBO SIFON'!$D$14:$D$73,0))</f>
        <v>&lt;0,04</v>
      </c>
      <c r="N42" s="35" t="str">
        <f>INDEX('PUNTO 3 1,2 MTS TUBO SIFON'!$H$14:$H$73,MATCH(RESULTADOS!$B$42,'PUNTO 3 1,2 MTS TUBO SIFON'!$D$14:$D$73,0))</f>
        <v>&lt;0,04</v>
      </c>
      <c r="O42" s="35" t="str">
        <f>INDEX('PUNTO 4 60 - 80 CM'!$H$14:$H$73,MATCH(RESULTADOS!$B$42,'PUNTO 4 60 - 80 CM'!$D$14:$D$73,0))</f>
        <v>&lt;0,04</v>
      </c>
      <c r="P42" s="35" t="str">
        <f>INDEX('PUNTO 4 TUBO SIFON'!$H$14:$H$73,MATCH(RESULTADOS!$B$42,'PUNTO 4 TUBO SIFON'!$D$14:$D$73,0))</f>
        <v>&lt;0,04</v>
      </c>
      <c r="Q42" s="35" t="str">
        <f>INDEX('PUNTO 4 1,2 MTS TUBO SIFON'!$H$14:$H$73,MATCH(RESULTADOS!$B$42,'PUNTO 4 1,2 MTS TUBO SIFON'!$D$14:$D$73,0))</f>
        <v>&lt;0,04</v>
      </c>
      <c r="R42" s="35" t="str">
        <f>INDEX('PUNTO 5 60 - 80 CM'!$H$14:$H$73,MATCH(RESULTADOS!$B$42,'PUNTO 5 60 - 80 CM'!$D$14:$D$73,0))</f>
        <v>&lt;0,04</v>
      </c>
      <c r="S42" s="35" t="str">
        <f>INDEX('PUNTO 5 TUBO SIFON'!$H$14:$H$73,MATCH(RESULTADOS!$B$42,'PUNTO 5 TUBO SIFON'!$D$14:$D$73,0))</f>
        <v>&lt;0,04</v>
      </c>
      <c r="T42" s="35" t="str">
        <f>INDEX('PUNTO 5 1,2 MTS TUBO SIFON'!$H$14:$H$73,MATCH(RESULTADOS!$B$42,'PUNTO 5 1,2 MTS TUBO SIFON'!$D$14:$D$73,0))</f>
        <v>&lt;0,04</v>
      </c>
      <c r="U42" s="35" t="str">
        <f>INDEX('PUNTO 6 60 - 80 CM'!$H$14:$H$73,MATCH(RESULTADOS!$B$42,'PUNTO 6 60 - 80 CM'!$D$14:$D$73,0))</f>
        <v>&lt;0,04</v>
      </c>
      <c r="V42" s="35" t="str">
        <f>INDEX('PUNTO 6 TUBO SIFON'!$H$14:$H$73,MATCH(RESULTADOS!$B$42,'PUNTO 6 TUBO SIFON'!$D$14:$D$73,0))</f>
        <v>&lt;0,04</v>
      </c>
      <c r="W42" s="35" t="str">
        <f>INDEX('PUNTO 6 1,2 MTS TUBO SIFON'!$H$14:$H$73,MATCH(RESULTADOS!$B$42,'PUNTO 6 1,2 MTS TUBO SIFON'!$D$14:$D$73,0))</f>
        <v>&lt;0,04</v>
      </c>
      <c r="X42" s="35" t="str">
        <f>INDEX('PUNTO 7 60 - 80 CM'!$H$14:$H$73,MATCH(RESULTADOS!$B$42,'PUNTO 7 60 - 80 CM'!$D$14:$D$73,0))</f>
        <v>&lt;0,04</v>
      </c>
      <c r="Y42" s="35" t="str">
        <f>INDEX('PUNTO 7 TUBO SIFON'!$H$14:$H$73,MATCH(RESULTADOS!$B$42,'PUNTO 7 TUBO SIFON'!$D$14:$D$73,0))</f>
        <v>&lt;0,04</v>
      </c>
      <c r="Z42" s="35" t="str">
        <f>INDEX('PUNTO 7 1,2 MTS TUBO SIFON'!$H$14:$H$73,MATCH(RESULTADOS!$B$42,'PUNTO 7 1,2 MTS TUBO SIFON'!$D$14:$D$73,0))</f>
        <v>&lt;0,04</v>
      </c>
      <c r="AA42" s="35" t="str">
        <f>INDEX('PUNTO 8 60 - 80 CM'!$H$14:$H$73,MATCH(RESULTADOS!$B$42,'PUNTO 8 60 - 80 CM'!$D$14:$D$73,0))</f>
        <v>&lt;0,04</v>
      </c>
      <c r="AB42" s="35" t="str">
        <f>INDEX('PUNTO 8 TUBO SIFON'!$H$14:$H$73,MATCH(RESULTADOS!$B$42,'PUNTO 8 TUBO SIFON'!$D$14:$D$73,0))</f>
        <v>&lt;0,04</v>
      </c>
      <c r="AC42" s="35" t="str">
        <f>INDEX('PUNTO 8 1,2 MTS TUBO SIFON'!$H$14:$H$73,MATCH(RESULTADOS!$B$42,'PUNTO 8 1,2 MTS TUBO SIFON'!$D$14:$D$73,0))</f>
        <v>&lt;0,04</v>
      </c>
      <c r="AD42" s="35" t="str">
        <f>INDEX('PUNTO 9 60 - 80 CM'!$H$14:$H$73,MATCH(RESULTADOS!$B$42,'PUNTO 9 60 - 80 CM'!$D$14:$D$73,0))</f>
        <v>&lt;0,04</v>
      </c>
      <c r="AE42" s="35" t="str">
        <f>INDEX('PUNTO 9 TUBO SIFON'!$H$14:$H$73,MATCH(RESULTADOS!$B$42,'PUNTO 9 TUBO SIFON'!$D$14:$D$73,0))</f>
        <v>&lt;0,04</v>
      </c>
      <c r="AF42" s="35" t="str">
        <f>INDEX('PUNTO 9 1,2 MTS TUBO SIFON'!$H$14:$H$73,MATCH(RESULTADOS!$B$42,'PUNTO 9 1,2 MTS TUBO SIFON'!$D$14:$D$73,0))</f>
        <v>&lt;0,04</v>
      </c>
      <c r="AG42" s="35" t="str">
        <f>INDEX('PUNTO 10 60 - 80 CM'!$H$14:$H$73,MATCH(RESULTADOS!$B$42,'PUNTO 10 60 - 80 CM'!$D$14:$D$73,0))</f>
        <v>&lt;0,04</v>
      </c>
      <c r="AH42" s="35" t="str">
        <f>INDEX('PUNTO 10 TUBO SIFON'!$H$14:$H$73,MATCH(RESULTADOS!$B$42,'PUNTO 10 TUBO SIFON'!$D$14:$D$73,0))</f>
        <v>&lt;0,04</v>
      </c>
      <c r="AI42" s="35" t="str">
        <f>INDEX('PUNTO 10 1,2 MTS TUBO SIFON'!$H$14:$H$73,MATCH(RESULTADOS!$B$42,'PUNTO 10 1,2 MTS TUBO SIFON'!$D$14:$D$73,0))</f>
        <v>&lt;0,04</v>
      </c>
      <c r="AK42" s="2"/>
    </row>
    <row r="43" spans="2:37" ht="15">
      <c r="B43" s="51" t="s">
        <v>54</v>
      </c>
      <c r="C43" s="36" t="s">
        <v>55</v>
      </c>
      <c r="D43" s="36" t="s">
        <v>204</v>
      </c>
      <c r="E43" s="35">
        <f>INDEX('JAULAS ACUATRUCHAS'!$H$14:$H$73,MATCH(RESULTADOS!$B$43,'JAULAS ACUATRUCHAS'!$D$14:$D$73,0))</f>
        <v>2</v>
      </c>
      <c r="F43" s="35" t="str">
        <f>INDEX('PUNTO 1 60 - 80 CM'!$H$14:$H$73,MATCH(RESULTADOS!$B$43,'PUNTO 1 60 - 80 CM'!$D$14:$D$73,0))</f>
        <v>&lt;2</v>
      </c>
      <c r="G43" s="35">
        <f>INDEX('PUNTO 1 TUBO SIFON'!$H$14:$H$73,MATCH(RESULTADOS!$B$43,'PUNTO 1 TUBO SIFON'!$D$14:$D$73,0))</f>
        <v>2</v>
      </c>
      <c r="H43" s="35">
        <f>INDEX('PUNTO 1 1,2 MTS TUBO SIFON'!$H$14:$H$73,MATCH(RESULTADOS!$B$43,'PUNTO 1 1,2 MTS TUBO SIFON'!$D$14:$D$73,0))</f>
        <v>2</v>
      </c>
      <c r="I43" s="35">
        <f>INDEX('PUNTO 2 60 - 80 CM'!$H$14:$H$73,MATCH(RESULTADOS!$B$43,'PUNTO 2 60 - 80 CM'!$D$14:$D$73,0))</f>
        <v>5</v>
      </c>
      <c r="J43" s="35">
        <f>INDEX('PUNTO 2 TUBO SIFON'!$H$14:$H$73,MATCH(RESULTADOS!$B$43,'PUNTO 2 TUBO SIFON'!$D$14:$D$73,0))</f>
        <v>7</v>
      </c>
      <c r="K43" s="35">
        <f>INDEX('PUNTO 2 1,2 MTS TUBO SIFON'!$H$14:$H$73,MATCH(RESULTADOS!$B$43,'PUNTO 2 1,2 MTS TUBO SIFON'!$D$14:$D$73,0))</f>
        <v>5</v>
      </c>
      <c r="L43" s="35">
        <f>INDEX('PUNTO 3 60 - 80 CM'!$H$14:$H$73,MATCH(RESULTADOS!$B$43,'PUNTO 3 60 - 80 CM'!$D$14:$D$73,0))</f>
        <v>6</v>
      </c>
      <c r="M43" s="35">
        <f>INDEX('PUNTO 3 TUBO SIFON'!$H$14:$H$73,MATCH(RESULTADOS!$B$43,'PUNTO 3 TUBO SIFON'!$D$14:$D$73,0))</f>
        <v>4</v>
      </c>
      <c r="N43" s="35">
        <f>INDEX('PUNTO 3 1,2 MTS TUBO SIFON'!$H$14:$H$73,MATCH(RESULTADOS!$B$43,'PUNTO 3 1,2 MTS TUBO SIFON'!$D$14:$D$73,0))</f>
        <v>4</v>
      </c>
      <c r="O43" s="35">
        <f>INDEX('PUNTO 4 60 - 80 CM'!$H$14:$H$73,MATCH(RESULTADOS!$B$43,'PUNTO 4 60 - 80 CM'!$D$14:$D$73,0))</f>
        <v>3</v>
      </c>
      <c r="P43" s="35" t="str">
        <f>INDEX('PUNTO 4 TUBO SIFON'!$H$14:$H$73,MATCH(RESULTADOS!$B$43,'PUNTO 4 TUBO SIFON'!$D$14:$D$73,0))</f>
        <v>&lt;2</v>
      </c>
      <c r="Q43" s="35">
        <f>INDEX('PUNTO 4 1,2 MTS TUBO SIFON'!$H$14:$H$73,MATCH(RESULTADOS!$B$43,'PUNTO 4 1,2 MTS TUBO SIFON'!$D$14:$D$73,0))</f>
        <v>3</v>
      </c>
      <c r="R43" s="35" t="str">
        <f>INDEX('PUNTO 5 60 - 80 CM'!$H$14:$H$73,MATCH(RESULTADOS!$B$43,'PUNTO 5 60 - 80 CM'!$D$14:$D$73,0))</f>
        <v>&lt;2</v>
      </c>
      <c r="S43" s="35" t="str">
        <f>INDEX('PUNTO 5 TUBO SIFON'!$H$14:$H$73,MATCH(RESULTADOS!$B$43,'PUNTO 5 TUBO SIFON'!$D$14:$D$73,0))</f>
        <v>&lt;2</v>
      </c>
      <c r="T43" s="35" t="str">
        <f>INDEX('PUNTO 5 1,2 MTS TUBO SIFON'!$H$14:$H$73,MATCH(RESULTADOS!$B$43,'PUNTO 5 1,2 MTS TUBO SIFON'!$D$14:$D$73,0))</f>
        <v>&lt;2</v>
      </c>
      <c r="U43" s="35">
        <f>INDEX('PUNTO 6 60 - 80 CM'!$H$14:$H$73,MATCH(RESULTADOS!$B$43,'PUNTO 6 60 - 80 CM'!$D$14:$D$73,0))</f>
        <v>3</v>
      </c>
      <c r="V43" s="35">
        <f>INDEX('PUNTO 6 TUBO SIFON'!$H$14:$H$73,MATCH(RESULTADOS!$B$43,'PUNTO 6 TUBO SIFON'!$D$14:$D$73,0))</f>
        <v>4</v>
      </c>
      <c r="W43" s="35">
        <f>INDEX('PUNTO 6 1,2 MTS TUBO SIFON'!$H$14:$H$73,MATCH(RESULTADOS!$B$43,'PUNTO 6 1,2 MTS TUBO SIFON'!$D$14:$D$73,0))</f>
        <v>3</v>
      </c>
      <c r="X43" s="35" t="str">
        <f>INDEX('PUNTO 7 60 - 80 CM'!$H$14:$H$73,MATCH(RESULTADOS!$B$43,'PUNTO 7 60 - 80 CM'!$D$14:$D$73,0))</f>
        <v>&lt;2</v>
      </c>
      <c r="Y43" s="35" t="str">
        <f>INDEX('PUNTO 7 TUBO SIFON'!$H$14:$H$73,MATCH(RESULTADOS!$B$43,'PUNTO 7 TUBO SIFON'!$D$14:$D$73,0))</f>
        <v>&lt;2</v>
      </c>
      <c r="Z43" s="35">
        <f>INDEX('PUNTO 7 1,2 MTS TUBO SIFON'!$H$14:$H$73,MATCH(RESULTADOS!$B$43,'PUNTO 7 1,2 MTS TUBO SIFON'!$D$14:$D$73,0))</f>
        <v>3</v>
      </c>
      <c r="AA43" s="35">
        <f>INDEX('PUNTO 8 60 - 80 CM'!$H$14:$H$73,MATCH(RESULTADOS!$B$43,'PUNTO 8 60 - 80 CM'!$D$14:$D$73,0))</f>
        <v>2</v>
      </c>
      <c r="AB43" s="35">
        <f>INDEX('PUNTO 8 TUBO SIFON'!$H$14:$H$73,MATCH(RESULTADOS!$B$43,'PUNTO 8 TUBO SIFON'!$D$14:$D$73,0))</f>
        <v>2</v>
      </c>
      <c r="AC43" s="35">
        <f>INDEX('PUNTO 8 1,2 MTS TUBO SIFON'!$H$14:$H$73,MATCH(RESULTADOS!$B$43,'PUNTO 8 1,2 MTS TUBO SIFON'!$D$14:$D$73,0))</f>
        <v>3</v>
      </c>
      <c r="AD43" s="35" t="str">
        <f>INDEX('PUNTO 9 60 - 80 CM'!$H$14:$H$73,MATCH(RESULTADOS!$B$43,'PUNTO 9 60 - 80 CM'!$D$14:$D$73,0))</f>
        <v>&lt;2</v>
      </c>
      <c r="AE43" s="35" t="str">
        <f>INDEX('PUNTO 9 TUBO SIFON'!$H$14:$H$73,MATCH(RESULTADOS!$B$43,'PUNTO 9 TUBO SIFON'!$D$14:$D$73,0))</f>
        <v>&lt;2</v>
      </c>
      <c r="AF43" s="35" t="str">
        <f>INDEX('PUNTO 9 1,2 MTS TUBO SIFON'!$H$14:$H$73,MATCH(RESULTADOS!$B$43,'PUNTO 9 1,2 MTS TUBO SIFON'!$D$14:$D$73,0))</f>
        <v>&lt;2</v>
      </c>
      <c r="AG43" s="35">
        <f>INDEX('PUNTO 10 60 - 80 CM'!$H$14:$H$73,MATCH(RESULTADOS!$B$43,'PUNTO 10 60 - 80 CM'!$D$14:$D$73,0))</f>
        <v>2</v>
      </c>
      <c r="AH43" s="35">
        <f>INDEX('PUNTO 10 TUBO SIFON'!$H$14:$H$73,MATCH(RESULTADOS!$B$43,'PUNTO 10 TUBO SIFON'!$D$14:$D$73,0))</f>
        <v>2</v>
      </c>
      <c r="AI43" s="35">
        <f>INDEX('PUNTO 10 1,2 MTS TUBO SIFON'!$H$14:$H$73,MATCH(RESULTADOS!$B$43,'PUNTO 10 1,2 MTS TUBO SIFON'!$D$14:$D$73,0))</f>
        <v>2</v>
      </c>
      <c r="AK43" s="2"/>
    </row>
    <row r="44" spans="2:37" ht="15">
      <c r="B44" s="51" t="s">
        <v>57</v>
      </c>
      <c r="C44" s="36" t="s">
        <v>58</v>
      </c>
      <c r="D44" s="36" t="s">
        <v>204</v>
      </c>
      <c r="E44" s="35">
        <f>INDEX('JAULAS ACUATRUCHAS'!$H$14:$H$73,MATCH(RESULTADOS!$B$44,'JAULAS ACUATRUCHAS'!$D$14:$D$73,0))</f>
        <v>17</v>
      </c>
      <c r="F44" s="35" t="str">
        <f>INDEX('PUNTO 1 60 - 80 CM'!$H$14:$H$73,MATCH(RESULTADOS!$B$44,'PUNTO 1 60 - 80 CM'!$D$14:$D$73,0))</f>
        <v>&lt;5</v>
      </c>
      <c r="G44" s="35">
        <f>INDEX('PUNTO 1 TUBO SIFON'!$H$14:$H$73,MATCH(RESULTADOS!$B$44,'PUNTO 1 TUBO SIFON'!$D$14:$D$73,0))</f>
        <v>5</v>
      </c>
      <c r="H44" s="35">
        <f>INDEX('PUNTO 1 1,2 MTS TUBO SIFON'!$H$14:$H$73,MATCH(RESULTADOS!$B$44,'PUNTO 1 1,2 MTS TUBO SIFON'!$D$14:$D$73,0))</f>
        <v>10</v>
      </c>
      <c r="I44" s="35">
        <f>INDEX('PUNTO 2 60 - 80 CM'!$H$14:$H$73,MATCH(RESULTADOS!$B$44,'PUNTO 2 60 - 80 CM'!$D$14:$D$73,0))</f>
        <v>41</v>
      </c>
      <c r="J44" s="35">
        <f>INDEX('PUNTO 2 TUBO SIFON'!$H$14:$H$73,MATCH(RESULTADOS!$B$44,'PUNTO 2 TUBO SIFON'!$D$14:$D$73,0))</f>
        <v>49</v>
      </c>
      <c r="K44" s="35">
        <f>INDEX('PUNTO 2 1,2 MTS TUBO SIFON'!$H$14:$H$73,MATCH(RESULTADOS!$B$44,'PUNTO 2 1,2 MTS TUBO SIFON'!$D$14:$D$73,0))</f>
        <v>65</v>
      </c>
      <c r="L44" s="35">
        <f>INDEX('PUNTO 3 60 - 80 CM'!$H$14:$H$73,MATCH(RESULTADOS!$B$44,'PUNTO 3 60 - 80 CM'!$D$14:$D$73,0))</f>
        <v>65</v>
      </c>
      <c r="M44" s="35">
        <f>INDEX('PUNTO 3 TUBO SIFON'!$H$14:$H$73,MATCH(RESULTADOS!$B$44,'PUNTO 3 TUBO SIFON'!$D$14:$D$73,0))</f>
        <v>59</v>
      </c>
      <c r="N44" s="35">
        <f>INDEX('PUNTO 3 1,2 MTS TUBO SIFON'!$H$14:$H$73,MATCH(RESULTADOS!$B$44,'PUNTO 3 1,2 MTS TUBO SIFON'!$D$14:$D$73,0))</f>
        <v>49</v>
      </c>
      <c r="O44" s="35">
        <f>INDEX('PUNTO 4 60 - 80 CM'!$H$14:$H$73,MATCH(RESULTADOS!$B$44,'PUNTO 4 60 - 80 CM'!$D$14:$D$73,0))</f>
        <v>28</v>
      </c>
      <c r="P44" s="35">
        <f>INDEX('PUNTO 4 TUBO SIFON'!$H$14:$H$73,MATCH(RESULTADOS!$B$44,'PUNTO 4 TUBO SIFON'!$D$14:$D$73,0))</f>
        <v>18</v>
      </c>
      <c r="Q44" s="35">
        <f>INDEX('PUNTO 4 1,2 MTS TUBO SIFON'!$H$14:$H$73,MATCH(RESULTADOS!$B$44,'PUNTO 4 1,2 MTS TUBO SIFON'!$D$14:$D$73,0))</f>
        <v>38</v>
      </c>
      <c r="R44" s="35">
        <f>INDEX('PUNTO 5 60 - 80 CM'!$H$14:$H$73,MATCH(RESULTADOS!$B$44,'PUNTO 5 60 - 80 CM'!$D$14:$D$73,0))</f>
        <v>16</v>
      </c>
      <c r="S44" s="35">
        <f>INDEX('PUNTO 5 TUBO SIFON'!$H$14:$H$73,MATCH(RESULTADOS!$B$44,'PUNTO 5 TUBO SIFON'!$D$14:$D$73,0))</f>
        <v>15</v>
      </c>
      <c r="T44" s="35">
        <f>INDEX('PUNTO 5 1,2 MTS TUBO SIFON'!$H$14:$H$73,MATCH(RESULTADOS!$B$44,'PUNTO 5 1,2 MTS TUBO SIFON'!$D$14:$D$73,0))</f>
        <v>19</v>
      </c>
      <c r="U44" s="35">
        <f>INDEX('PUNTO 6 60 - 80 CM'!$H$14:$H$73,MATCH(RESULTADOS!$B$44,'PUNTO 6 60 - 80 CM'!$D$14:$D$73,0))</f>
        <v>24</v>
      </c>
      <c r="V44" s="35">
        <f>INDEX('PUNTO 6 TUBO SIFON'!$H$14:$H$73,MATCH(RESULTADOS!$B$44,'PUNTO 6 TUBO SIFON'!$D$14:$D$73,0))</f>
        <v>49</v>
      </c>
      <c r="W44" s="35">
        <f>INDEX('PUNTO 6 1,2 MTS TUBO SIFON'!$H$14:$H$73,MATCH(RESULTADOS!$B$44,'PUNTO 6 1,2 MTS TUBO SIFON'!$D$14:$D$73,0))</f>
        <v>32</v>
      </c>
      <c r="X44" s="35">
        <f>INDEX('PUNTO 7 60 - 80 CM'!$H$14:$H$73,MATCH(RESULTADOS!$B$44,'PUNTO 7 60 - 80 CM'!$D$14:$D$73,0))</f>
        <v>13</v>
      </c>
      <c r="Y44" s="35">
        <f>INDEX('PUNTO 7 TUBO SIFON'!$H$14:$H$73,MATCH(RESULTADOS!$B$44,'PUNTO 7 TUBO SIFON'!$D$14:$D$73,0))</f>
        <v>19</v>
      </c>
      <c r="Z44" s="35">
        <f>INDEX('PUNTO 7 1,2 MTS TUBO SIFON'!$H$14:$H$73,MATCH(RESULTADOS!$B$44,'PUNTO 7 1,2 MTS TUBO SIFON'!$D$14:$D$73,0))</f>
        <v>18</v>
      </c>
      <c r="AA44" s="35">
        <f>INDEX('PUNTO 8 60 - 80 CM'!$H$14:$H$73,MATCH(RESULTADOS!$B$44,'PUNTO 8 60 - 80 CM'!$D$14:$D$73,0))</f>
        <v>16</v>
      </c>
      <c r="AB44" s="35">
        <f>INDEX('PUNTO 8 TUBO SIFON'!$H$14:$H$73,MATCH(RESULTADOS!$B$44,'PUNTO 8 TUBO SIFON'!$D$14:$D$73,0))</f>
        <v>16</v>
      </c>
      <c r="AC44" s="35">
        <f>INDEX('PUNTO 8 1,2 MTS TUBO SIFON'!$H$14:$H$73,MATCH(RESULTADOS!$B$44,'PUNTO 8 1,2 MTS TUBO SIFON'!$D$14:$D$73,0))</f>
        <v>25</v>
      </c>
      <c r="AD44" s="35">
        <f>INDEX('PUNTO 9 60 - 80 CM'!$H$14:$H$73,MATCH(RESULTADOS!$B$44,'PUNTO 9 60 - 80 CM'!$D$14:$D$73,0))</f>
        <v>11</v>
      </c>
      <c r="AE44" s="35">
        <f>INDEX('PUNTO 9 TUBO SIFON'!$H$14:$H$73,MATCH(RESULTADOS!$B$44,'PUNTO 9 TUBO SIFON'!$D$14:$D$73,0))</f>
        <v>11</v>
      </c>
      <c r="AF44" s="35">
        <f>INDEX('PUNTO 9 1,2 MTS TUBO SIFON'!$H$14:$H$73,MATCH(RESULTADOS!$B$44,'PUNTO 9 1,2 MTS TUBO SIFON'!$D$14:$D$73,0))</f>
        <v>9</v>
      </c>
      <c r="AG44" s="35">
        <f>INDEX('PUNTO 10 60 - 80 CM'!$H$14:$H$73,MATCH(RESULTADOS!$B$44,'PUNTO 10 60 - 80 CM'!$D$14:$D$73,0))</f>
        <v>15</v>
      </c>
      <c r="AH44" s="35">
        <f>INDEX('PUNTO 10 TUBO SIFON'!$H$14:$H$73,MATCH(RESULTADOS!$B$44,'PUNTO 10 TUBO SIFON'!$D$14:$D$73,0))</f>
        <v>13</v>
      </c>
      <c r="AI44" s="35">
        <f>INDEX('PUNTO 10 1,2 MTS TUBO SIFON'!$H$14:$H$73,MATCH(RESULTADOS!$B$44,'PUNTO 10 1,2 MTS TUBO SIFON'!$D$14:$D$73,0))</f>
        <v>18</v>
      </c>
      <c r="AK44" s="2"/>
    </row>
    <row r="45" spans="2:37" ht="15">
      <c r="B45" s="51" t="s">
        <v>59</v>
      </c>
      <c r="C45" s="36" t="s">
        <v>60</v>
      </c>
      <c r="D45" s="36" t="s">
        <v>37</v>
      </c>
      <c r="E45" s="35">
        <f>INDEX('JAULAS ACUATRUCHAS'!$H$14:$H$73,MATCH(RESULTADOS!$B$45,'JAULAS ACUATRUCHAS'!$D$14:$D$73,0))</f>
        <v>1</v>
      </c>
      <c r="F45" s="35" t="str">
        <f>INDEX('PUNTO 1 60 - 80 CM'!$H$14:$H$73,MATCH(RESULTADOS!$B$45,'PUNTO 1 60 - 80 CM'!$D$14:$D$73,0))</f>
        <v>&lt;1</v>
      </c>
      <c r="G45" s="35" t="str">
        <f>INDEX('PUNTO 1 TUBO SIFON'!$H$14:$H$73,MATCH(RESULTADOS!$B$45,'PUNTO 1 TUBO SIFON'!$D$14:$D$73,0))</f>
        <v>&lt;1</v>
      </c>
      <c r="H45" s="35" t="str">
        <f>INDEX('PUNTO 1 1,2 MTS TUBO SIFON'!$H$14:$H$73,MATCH(RESULTADOS!$B$45,'PUNTO 1 1,2 MTS TUBO SIFON'!$D$14:$D$73,0))</f>
        <v>&lt;1</v>
      </c>
      <c r="I45" s="35">
        <f>INDEX('PUNTO 2 60 - 80 CM'!$H$14:$H$73,MATCH(RESULTADOS!$B$45,'PUNTO 2 60 - 80 CM'!$D$14:$D$73,0))</f>
        <v>1</v>
      </c>
      <c r="J45" s="35" t="str">
        <f>INDEX('PUNTO 2 TUBO SIFON'!$H$14:$H$73,MATCH(RESULTADOS!$B$45,'PUNTO 2 TUBO SIFON'!$D$14:$D$73,0))</f>
        <v>&lt;1</v>
      </c>
      <c r="K45" s="35" t="str">
        <f>INDEX('PUNTO 2 1,2 MTS TUBO SIFON'!$H$14:$H$73,MATCH(RESULTADOS!$B$45,'PUNTO 2 1,2 MTS TUBO SIFON'!$D$14:$D$73,0))</f>
        <v>&lt;1</v>
      </c>
      <c r="L45" s="35" t="str">
        <f>INDEX('PUNTO 3 60 - 80 CM'!$H$14:$H$73,MATCH(RESULTADOS!$B$45,'PUNTO 3 60 - 80 CM'!$D$14:$D$73,0))</f>
        <v>&lt;1</v>
      </c>
      <c r="M45" s="35" t="str">
        <f>INDEX('PUNTO 3 TUBO SIFON'!$H$14:$H$73,MATCH(RESULTADOS!$B$45,'PUNTO 3 TUBO SIFON'!$D$14:$D$73,0))</f>
        <v>&lt;1</v>
      </c>
      <c r="N45" s="35" t="str">
        <f>INDEX('PUNTO 3 1,2 MTS TUBO SIFON'!$H$14:$H$73,MATCH(RESULTADOS!$B$45,'PUNTO 3 1,2 MTS TUBO SIFON'!$D$14:$D$73,0))</f>
        <v>&lt;1</v>
      </c>
      <c r="O45" s="35" t="str">
        <f>INDEX('PUNTO 4 60 - 80 CM'!$H$14:$H$73,MATCH(RESULTADOS!$B$45,'PUNTO 4 60 - 80 CM'!$D$14:$D$73,0))</f>
        <v>&lt;1</v>
      </c>
      <c r="P45" s="35" t="str">
        <f>INDEX('PUNTO 4 TUBO SIFON'!$H$14:$H$73,MATCH(RESULTADOS!$B$45,'PUNTO 4 TUBO SIFON'!$D$14:$D$73,0))</f>
        <v>&lt;1</v>
      </c>
      <c r="Q45" s="35" t="str">
        <f>INDEX('PUNTO 4 1,2 MTS TUBO SIFON'!$H$14:$H$73,MATCH(RESULTADOS!$B$45,'PUNTO 4 1,2 MTS TUBO SIFON'!$D$14:$D$73,0))</f>
        <v>&lt;1</v>
      </c>
      <c r="R45" s="35" t="str">
        <f>INDEX('PUNTO 5 60 - 80 CM'!$H$14:$H$73,MATCH(RESULTADOS!$B$45,'PUNTO 5 60 - 80 CM'!$D$14:$D$73,0))</f>
        <v>&lt;1</v>
      </c>
      <c r="S45" s="35" t="str">
        <f>INDEX('PUNTO 5 TUBO SIFON'!$H$14:$H$73,MATCH(RESULTADOS!$B$45,'PUNTO 5 TUBO SIFON'!$D$14:$D$73,0))</f>
        <v>&lt;1</v>
      </c>
      <c r="T45" s="35" t="str">
        <f>INDEX('PUNTO 5 1,2 MTS TUBO SIFON'!$H$14:$H$73,MATCH(RESULTADOS!$B$45,'PUNTO 5 1,2 MTS TUBO SIFON'!$D$14:$D$73,0))</f>
        <v>&lt;1</v>
      </c>
      <c r="U45" s="35" t="str">
        <f>INDEX('PUNTO 6 60 - 80 CM'!$H$14:$H$73,MATCH(RESULTADOS!$B$45,'PUNTO 6 60 - 80 CM'!$D$14:$D$73,0))</f>
        <v>&lt;1</v>
      </c>
      <c r="V45" s="35" t="str">
        <f>INDEX('PUNTO 6 TUBO SIFON'!$H$14:$H$73,MATCH(RESULTADOS!$B$45,'PUNTO 6 TUBO SIFON'!$D$14:$D$73,0))</f>
        <v>&lt;1</v>
      </c>
      <c r="W45" s="35" t="str">
        <f>INDEX('PUNTO 6 1,2 MTS TUBO SIFON'!$H$14:$H$73,MATCH(RESULTADOS!$B$45,'PUNTO 6 1,2 MTS TUBO SIFON'!$D$14:$D$73,0))</f>
        <v>&lt;1</v>
      </c>
      <c r="X45" s="35" t="str">
        <f>INDEX('PUNTO 7 60 - 80 CM'!$H$14:$H$73,MATCH(RESULTADOS!$B$45,'PUNTO 7 60 - 80 CM'!$D$14:$D$73,0))</f>
        <v>&lt;1</v>
      </c>
      <c r="Y45" s="35" t="str">
        <f>INDEX('PUNTO 7 TUBO SIFON'!$H$14:$H$73,MATCH(RESULTADOS!$B$45,'PUNTO 7 TUBO SIFON'!$D$14:$D$73,0))</f>
        <v>&lt;1</v>
      </c>
      <c r="Z45" s="35" t="str">
        <f>INDEX('PUNTO 7 1,2 MTS TUBO SIFON'!$H$14:$H$73,MATCH(RESULTADOS!$B$45,'PUNTO 7 1,2 MTS TUBO SIFON'!$D$14:$D$73,0))</f>
        <v>&lt;1</v>
      </c>
      <c r="AA45" s="35" t="str">
        <f>INDEX('PUNTO 8 60 - 80 CM'!$H$14:$H$73,MATCH(RESULTADOS!$B$45,'PUNTO 8 60 - 80 CM'!$D$14:$D$73,0))</f>
        <v>&lt;1</v>
      </c>
      <c r="AB45" s="35" t="str">
        <f>INDEX('PUNTO 8 TUBO SIFON'!$H$14:$H$73,MATCH(RESULTADOS!$B$45,'PUNTO 8 TUBO SIFON'!$D$14:$D$73,0))</f>
        <v>&lt;1</v>
      </c>
      <c r="AC45" s="35" t="str">
        <f>INDEX('PUNTO 8 1,2 MTS TUBO SIFON'!$H$14:$H$73,MATCH(RESULTADOS!$B$45,'PUNTO 8 1,2 MTS TUBO SIFON'!$D$14:$D$73,0))</f>
        <v>&lt;1</v>
      </c>
      <c r="AD45" s="35">
        <f>INDEX('PUNTO 9 60 - 80 CM'!$H$14:$H$73,MATCH(RESULTADOS!$B$45,'PUNTO 9 60 - 80 CM'!$D$14:$D$73,0))</f>
        <v>4.1</v>
      </c>
      <c r="AE45" s="35" t="str">
        <f>INDEX('PUNTO 9 TUBO SIFON'!$H$14:$H$73,MATCH(RESULTADOS!$B$45,'PUNTO 9 TUBO SIFON'!$D$14:$D$73,0))</f>
        <v>&lt;1</v>
      </c>
      <c r="AF45" s="35" t="str">
        <f>INDEX('PUNTO 9 1,2 MTS TUBO SIFON'!$H$14:$H$73,MATCH(RESULTADOS!$B$45,'PUNTO 9 1,2 MTS TUBO SIFON'!$D$14:$D$73,0))</f>
        <v>&lt;1</v>
      </c>
      <c r="AG45" s="35" t="str">
        <f>INDEX('PUNTO 10 60 - 80 CM'!$H$14:$H$73,MATCH(RESULTADOS!$B$45,'PUNTO 10 60 - 80 CM'!$D$14:$D$73,0))</f>
        <v>&lt;1</v>
      </c>
      <c r="AH45" s="35" t="str">
        <f>INDEX('PUNTO 10 TUBO SIFON'!$H$14:$H$73,MATCH(RESULTADOS!$B$45,'PUNTO 10 TUBO SIFON'!$D$14:$D$73,0))</f>
        <v>&lt;1</v>
      </c>
      <c r="AI45" s="35" t="str">
        <f>INDEX('PUNTO 10 1,2 MTS TUBO SIFON'!$H$14:$H$73,MATCH(RESULTADOS!$B$45,'PUNTO 10 1,2 MTS TUBO SIFON'!$D$14:$D$73,0))</f>
        <v>&lt;1</v>
      </c>
      <c r="AK45" s="2"/>
    </row>
    <row r="46" spans="2:37" ht="15">
      <c r="B46" s="51" t="s">
        <v>61</v>
      </c>
      <c r="C46" s="36" t="s">
        <v>62</v>
      </c>
      <c r="D46" s="36" t="s">
        <v>63</v>
      </c>
      <c r="E46" s="35" t="str">
        <f>INDEX('JAULAS ACUATRUCHAS'!$H$14:$H$73,MATCH(RESULTADOS!$B$46,'JAULAS ACUATRUCHAS'!$D$14:$D$73,0))</f>
        <v>&lt;0,002</v>
      </c>
      <c r="F46" s="35" t="str">
        <f>INDEX('PUNTO 1 60 - 80 CM'!$H$14:$H$73,MATCH(RESULTADOS!$B$46,'PUNTO 1 60 - 80 CM'!$D$14:$D$73,0))</f>
        <v>&lt;0,002</v>
      </c>
      <c r="G46" s="35" t="str">
        <f>INDEX('PUNTO 1 TUBO SIFON'!$H$14:$H$73,MATCH(RESULTADOS!$B$46,'PUNTO 1 TUBO SIFON'!$D$14:$D$73,0))</f>
        <v>&lt;0,002</v>
      </c>
      <c r="H46" s="35" t="str">
        <f>INDEX('PUNTO 1 1,2 MTS TUBO SIFON'!$H$14:$H$73,MATCH(RESULTADOS!$B$46,'PUNTO 1 1,2 MTS TUBO SIFON'!$D$14:$D$73,0))</f>
        <v>&lt;0,002</v>
      </c>
      <c r="I46" s="35" t="str">
        <f>INDEX('PUNTO 2 60 - 80 CM'!$H$14:$H$73,MATCH(RESULTADOS!$B$46,'PUNTO 2 60 - 80 CM'!$D$14:$D$73,0))</f>
        <v>&lt;0,002</v>
      </c>
      <c r="J46" s="35" t="str">
        <f>INDEX('PUNTO 2 TUBO SIFON'!$H$14:$H$73,MATCH(RESULTADOS!$B$46,'PUNTO 2 TUBO SIFON'!$D$14:$D$73,0))</f>
        <v>&lt;0,002</v>
      </c>
      <c r="K46" s="35" t="str">
        <f>INDEX('PUNTO 2 1,2 MTS TUBO SIFON'!$H$14:$H$73,MATCH(RESULTADOS!$B$46,'PUNTO 2 1,2 MTS TUBO SIFON'!$D$14:$D$73,0))</f>
        <v>&lt;0,002</v>
      </c>
      <c r="L46" s="35" t="str">
        <f>INDEX('PUNTO 3 60 - 80 CM'!$H$14:$H$73,MATCH(RESULTADOS!$B$46,'PUNTO 3 60 - 80 CM'!$D$14:$D$73,0))</f>
        <v>&lt;0,002</v>
      </c>
      <c r="M46" s="35" t="str">
        <f>INDEX('PUNTO 3 TUBO SIFON'!$H$14:$H$73,MATCH(RESULTADOS!$B$46,'PUNTO 3 TUBO SIFON'!$D$14:$D$73,0))</f>
        <v>&lt;0,002</v>
      </c>
      <c r="N46" s="35" t="str">
        <f>INDEX('PUNTO 3 1,2 MTS TUBO SIFON'!$H$14:$H$73,MATCH(RESULTADOS!$B$46,'PUNTO 3 1,2 MTS TUBO SIFON'!$D$14:$D$73,0))</f>
        <v>&lt;0,002</v>
      </c>
      <c r="O46" s="35" t="str">
        <f>INDEX('PUNTO 4 60 - 80 CM'!$H$14:$H$73,MATCH(RESULTADOS!$B$46,'PUNTO 4 60 - 80 CM'!$D$14:$D$73,0))</f>
        <v>&lt;0,002</v>
      </c>
      <c r="P46" s="35" t="str">
        <f>INDEX('PUNTO 4 TUBO SIFON'!$H$14:$H$73,MATCH(RESULTADOS!$B$46,'PUNTO 4 TUBO SIFON'!$D$14:$D$73,0))</f>
        <v>&lt;0,002</v>
      </c>
      <c r="Q46" s="35" t="str">
        <f>INDEX('PUNTO 4 1,2 MTS TUBO SIFON'!$H$14:$H$73,MATCH(RESULTADOS!$B$46,'PUNTO 4 1,2 MTS TUBO SIFON'!$D$14:$D$73,0))</f>
        <v>&lt;0,002</v>
      </c>
      <c r="R46" s="35" t="str">
        <f>INDEX('PUNTO 5 60 - 80 CM'!$H$14:$H$73,MATCH(RESULTADOS!$B$46,'PUNTO 5 60 - 80 CM'!$D$14:$D$73,0))</f>
        <v>&lt;0,002</v>
      </c>
      <c r="S46" s="35" t="str">
        <f>INDEX('PUNTO 5 TUBO SIFON'!$H$14:$H$73,MATCH(RESULTADOS!$B$46,'PUNTO 5 TUBO SIFON'!$D$14:$D$73,0))</f>
        <v>&lt;0,002</v>
      </c>
      <c r="T46" s="35" t="str">
        <f>INDEX('PUNTO 5 1,2 MTS TUBO SIFON'!$H$14:$H$73,MATCH(RESULTADOS!$B$46,'PUNTO 5 1,2 MTS TUBO SIFON'!$D$14:$D$73,0))</f>
        <v>&lt;0,002</v>
      </c>
      <c r="U46" s="35" t="str">
        <f>INDEX('PUNTO 6 60 - 80 CM'!$H$14:$H$73,MATCH(RESULTADOS!$B$46,'PUNTO 6 60 - 80 CM'!$D$14:$D$73,0))</f>
        <v>&lt;0,002</v>
      </c>
      <c r="V46" s="35" t="str">
        <f>INDEX('PUNTO 6 TUBO SIFON'!$H$14:$H$73,MATCH(RESULTADOS!$B$46,'PUNTO 6 TUBO SIFON'!$D$14:$D$73,0))</f>
        <v>&lt;0,002</v>
      </c>
      <c r="W46" s="35" t="str">
        <f>INDEX('PUNTO 6 1,2 MTS TUBO SIFON'!$H$14:$H$73,MATCH(RESULTADOS!$B$46,'PUNTO 6 1,2 MTS TUBO SIFON'!$D$14:$D$73,0))</f>
        <v>&lt;0,002</v>
      </c>
      <c r="X46" s="35" t="str">
        <f>INDEX('PUNTO 7 60 - 80 CM'!$H$14:$H$73,MATCH(RESULTADOS!$B$46,'PUNTO 7 60 - 80 CM'!$D$14:$D$73,0))</f>
        <v>&lt;0,002</v>
      </c>
      <c r="Y46" s="35" t="str">
        <f>INDEX('PUNTO 7 TUBO SIFON'!$H$14:$H$73,MATCH(RESULTADOS!$B$46,'PUNTO 7 TUBO SIFON'!$D$14:$D$73,0))</f>
        <v>&lt;0,002</v>
      </c>
      <c r="Z46" s="35" t="str">
        <f>INDEX('PUNTO 7 1,2 MTS TUBO SIFON'!$H$14:$H$73,MATCH(RESULTADOS!$B$46,'PUNTO 7 1,2 MTS TUBO SIFON'!$D$14:$D$73,0))</f>
        <v>&lt;0,002</v>
      </c>
      <c r="AA46" s="35" t="str">
        <f>INDEX('PUNTO 8 60 - 80 CM'!$H$14:$H$73,MATCH(RESULTADOS!$B$46,'PUNTO 8 60 - 80 CM'!$D$14:$D$73,0))</f>
        <v>&lt;0,002</v>
      </c>
      <c r="AB46" s="35" t="str">
        <f>INDEX('PUNTO 8 TUBO SIFON'!$H$14:$H$73,MATCH(RESULTADOS!$B$46,'PUNTO 8 TUBO SIFON'!$D$14:$D$73,0))</f>
        <v>&lt;0,002</v>
      </c>
      <c r="AC46" s="35" t="str">
        <f>INDEX('PUNTO 8 1,2 MTS TUBO SIFON'!$H$14:$H$73,MATCH(RESULTADOS!$B$46,'PUNTO 8 1,2 MTS TUBO SIFON'!$D$14:$D$73,0))</f>
        <v>&lt;0,002</v>
      </c>
      <c r="AD46" s="35" t="str">
        <f>INDEX('PUNTO 9 60 - 80 CM'!$H$14:$H$73,MATCH(RESULTADOS!$B$46,'PUNTO 9 60 - 80 CM'!$D$14:$D$73,0))</f>
        <v>&lt;0,002</v>
      </c>
      <c r="AE46" s="35" t="str">
        <f>INDEX('PUNTO 9 TUBO SIFON'!$H$14:$H$73,MATCH(RESULTADOS!$B$46,'PUNTO 9 TUBO SIFON'!$D$14:$D$73,0))</f>
        <v>&lt;0,002</v>
      </c>
      <c r="AF46" s="35" t="str">
        <f>INDEX('PUNTO 9 1,2 MTS TUBO SIFON'!$H$14:$H$73,MATCH(RESULTADOS!$B$46,'PUNTO 9 1,2 MTS TUBO SIFON'!$D$14:$D$73,0))</f>
        <v>&lt;0,002</v>
      </c>
      <c r="AG46" s="35">
        <f>INDEX('PUNTO 10 60 - 80 CM'!$H$14:$H$73,MATCH(RESULTADOS!$B$46,'PUNTO 10 60 - 80 CM'!$D$14:$D$73,0))</f>
        <v>0.002</v>
      </c>
      <c r="AH46" s="35" t="str">
        <f>INDEX('PUNTO 10 TUBO SIFON'!$H$14:$H$73,MATCH(RESULTADOS!$B$46,'PUNTO 10 TUBO SIFON'!$D$14:$D$73,0))</f>
        <v>&lt;0,002</v>
      </c>
      <c r="AI46" s="35" t="str">
        <f>INDEX('PUNTO 10 1,2 MTS TUBO SIFON'!$H$14:$H$73,MATCH(RESULTADOS!$B$46,'PUNTO 10 1,2 MTS TUBO SIFON'!$D$14:$D$73,0))</f>
        <v>&lt;0,002</v>
      </c>
      <c r="AK46" s="2"/>
    </row>
    <row r="47" spans="2:37" ht="15">
      <c r="B47" s="51" t="s">
        <v>64</v>
      </c>
      <c r="C47" s="36" t="s">
        <v>65</v>
      </c>
      <c r="D47" s="36" t="s">
        <v>19</v>
      </c>
      <c r="E47" s="35" t="str">
        <f>INDEX('JAULAS ACUATRUCHAS'!$H$14:$H$73,MATCH(RESULTADOS!$B$47,'JAULAS ACUATRUCHAS'!$D$14:$D$73,0))</f>
        <v>&lt;0,200</v>
      </c>
      <c r="F47" s="35" t="str">
        <f>INDEX('PUNTO 1 60 - 80 CM'!$H$14:$H$73,MATCH(RESULTADOS!$B$47,'PUNTO 1 60 - 80 CM'!$D$14:$D$73,0))</f>
        <v>&lt;0,200</v>
      </c>
      <c r="G47" s="35" t="str">
        <f>INDEX('PUNTO 1 TUBO SIFON'!$H$14:$H$73,MATCH(RESULTADOS!$B$47,'PUNTO 1 TUBO SIFON'!$D$14:$D$73,0))</f>
        <v>&lt;0,200</v>
      </c>
      <c r="H47" s="35" t="str">
        <f>INDEX('PUNTO 1 1,2 MTS TUBO SIFON'!$H$14:$H$73,MATCH(RESULTADOS!$B$47,'PUNTO 1 1,2 MTS TUBO SIFON'!$D$14:$D$73,0))</f>
        <v>&lt;0,200</v>
      </c>
      <c r="I47" s="35">
        <f>INDEX('PUNTO 2 60 - 80 CM'!$H$14:$H$73,MATCH(RESULTADOS!$B$47,'PUNTO 2 60 - 80 CM'!$D$14:$D$73,0))</f>
        <v>0.23</v>
      </c>
      <c r="J47" s="35" t="str">
        <f>INDEX('PUNTO 2 TUBO SIFON'!$H$14:$H$73,MATCH(RESULTADOS!$B$47,'PUNTO 2 TUBO SIFON'!$D$14:$D$73,0))</f>
        <v>&lt;0,200</v>
      </c>
      <c r="K47" s="35">
        <f>INDEX('PUNTO 2 1,2 MTS TUBO SIFON'!$H$14:$H$73,MATCH(RESULTADOS!$B$47,'PUNTO 2 1,2 MTS TUBO SIFON'!$D$14:$D$73,0))</f>
        <v>0.23</v>
      </c>
      <c r="L47" s="35" t="str">
        <f>INDEX('PUNTO 3 60 - 80 CM'!$H$14:$H$73,MATCH(RESULTADOS!$B$47,'PUNTO 3 60 - 80 CM'!$D$14:$D$73,0))</f>
        <v>&lt;0,200</v>
      </c>
      <c r="M47" s="35" t="str">
        <f>INDEX('PUNTO 3 TUBO SIFON'!$H$14:$H$73,MATCH(RESULTADOS!$B$47,'PUNTO 3 TUBO SIFON'!$D$14:$D$73,0))</f>
        <v>&lt;0,200</v>
      </c>
      <c r="N47" s="35" t="str">
        <f>INDEX('PUNTO 3 1,2 MTS TUBO SIFON'!$H$14:$H$73,MATCH(RESULTADOS!$B$47,'PUNTO 3 1,2 MTS TUBO SIFON'!$D$14:$D$73,0))</f>
        <v>&lt;0,200</v>
      </c>
      <c r="O47" s="35" t="str">
        <f>INDEX('PUNTO 4 60 - 80 CM'!$H$14:$H$73,MATCH(RESULTADOS!$B$47,'PUNTO 4 60 - 80 CM'!$D$14:$D$73,0))</f>
        <v>&lt;0,200</v>
      </c>
      <c r="P47" s="35" t="str">
        <f>INDEX('PUNTO 4 TUBO SIFON'!$H$14:$H$73,MATCH(RESULTADOS!$B$47,'PUNTO 4 TUBO SIFON'!$D$14:$D$73,0))</f>
        <v>&lt;0,200</v>
      </c>
      <c r="Q47" s="35" t="str">
        <f>INDEX('PUNTO 4 1,2 MTS TUBO SIFON'!$H$14:$H$73,MATCH(RESULTADOS!$B$47,'PUNTO 4 1,2 MTS TUBO SIFON'!$D$14:$D$73,0))</f>
        <v>&lt;0,200</v>
      </c>
      <c r="R47" s="35" t="str">
        <f>INDEX('PUNTO 5 60 - 80 CM'!$H$14:$H$73,MATCH(RESULTADOS!$B$47,'PUNTO 5 60 - 80 CM'!$D$14:$D$73,0))</f>
        <v>&lt;0,200</v>
      </c>
      <c r="S47" s="35" t="str">
        <f>INDEX('PUNTO 5 TUBO SIFON'!$H$14:$H$73,MATCH(RESULTADOS!$B$47,'PUNTO 5 TUBO SIFON'!$D$14:$D$73,0))</f>
        <v>&lt;0,200</v>
      </c>
      <c r="T47" s="35" t="str">
        <f>INDEX('PUNTO 5 1,2 MTS TUBO SIFON'!$H$14:$H$73,MATCH(RESULTADOS!$B$47,'PUNTO 5 1,2 MTS TUBO SIFON'!$D$14:$D$73,0))</f>
        <v>&lt;0,200</v>
      </c>
      <c r="U47" s="35" t="str">
        <f>INDEX('PUNTO 6 60 - 80 CM'!$H$14:$H$73,MATCH(RESULTADOS!$B$47,'PUNTO 6 60 - 80 CM'!$D$14:$D$73,0))</f>
        <v>&lt;0,200</v>
      </c>
      <c r="V47" s="35" t="str">
        <f>INDEX('PUNTO 6 TUBO SIFON'!$H$14:$H$73,MATCH(RESULTADOS!$B$47,'PUNTO 6 TUBO SIFON'!$D$14:$D$73,0))</f>
        <v>&lt;0,200</v>
      </c>
      <c r="W47" s="35" t="str">
        <f>INDEX('PUNTO 6 1,2 MTS TUBO SIFON'!$H$14:$H$73,MATCH(RESULTADOS!$B$47,'PUNTO 6 1,2 MTS TUBO SIFON'!$D$14:$D$73,0))</f>
        <v>&lt;0,200</v>
      </c>
      <c r="X47" s="35" t="str">
        <f>INDEX('PUNTO 7 60 - 80 CM'!$H$14:$H$73,MATCH(RESULTADOS!$B$47,'PUNTO 7 60 - 80 CM'!$D$14:$D$73,0))</f>
        <v>&lt;0,200</v>
      </c>
      <c r="Y47" s="35" t="str">
        <f>INDEX('PUNTO 7 TUBO SIFON'!$H$14:$H$73,MATCH(RESULTADOS!$B$47,'PUNTO 7 TUBO SIFON'!$D$14:$D$73,0))</f>
        <v>&lt;0,200</v>
      </c>
      <c r="Z47" s="35" t="str">
        <f>INDEX('PUNTO 7 1,2 MTS TUBO SIFON'!$H$14:$H$73,MATCH(RESULTADOS!$B$47,'PUNTO 7 1,2 MTS TUBO SIFON'!$D$14:$D$73,0))</f>
        <v>&lt;0,200</v>
      </c>
      <c r="AA47" s="35" t="str">
        <f>INDEX('PUNTO 8 60 - 80 CM'!$H$14:$H$73,MATCH(RESULTADOS!$B$47,'PUNTO 8 60 - 80 CM'!$D$14:$D$73,0))</f>
        <v>&lt;0,200</v>
      </c>
      <c r="AB47" s="35" t="str">
        <f>INDEX('PUNTO 8 TUBO SIFON'!$H$14:$H$73,MATCH(RESULTADOS!$B$47,'PUNTO 8 TUBO SIFON'!$D$14:$D$73,0))</f>
        <v>&lt;0,200</v>
      </c>
      <c r="AC47" s="35" t="str">
        <f>INDEX('PUNTO 8 1,2 MTS TUBO SIFON'!$H$14:$H$73,MATCH(RESULTADOS!$B$47,'PUNTO 8 1,2 MTS TUBO SIFON'!$D$14:$D$73,0))</f>
        <v>&lt;0,200</v>
      </c>
      <c r="AD47" s="35" t="str">
        <f>INDEX('PUNTO 9 60 - 80 CM'!$H$14:$H$73,MATCH(RESULTADOS!$B$47,'PUNTO 9 60 - 80 CM'!$D$14:$D$73,0))</f>
        <v>&lt;0,200</v>
      </c>
      <c r="AE47" s="35">
        <f>INDEX('PUNTO 9 TUBO SIFON'!$H$14:$H$73,MATCH(RESULTADOS!$B$47,'PUNTO 9 TUBO SIFON'!$D$14:$D$73,0))</f>
        <v>0.232</v>
      </c>
      <c r="AF47" s="35" t="str">
        <f>INDEX('PUNTO 9 1,2 MTS TUBO SIFON'!$H$14:$H$73,MATCH(RESULTADOS!$B$47,'PUNTO 9 1,2 MTS TUBO SIFON'!$D$14:$D$73,0))</f>
        <v>&lt;0,200</v>
      </c>
      <c r="AG47" s="35" t="str">
        <f>INDEX('PUNTO 10 60 - 80 CM'!$H$14:$H$73,MATCH(RESULTADOS!$B$47,'PUNTO 10 60 - 80 CM'!$D$14:$D$73,0))</f>
        <v>&lt;0,200</v>
      </c>
      <c r="AH47" s="35" t="str">
        <f>INDEX('PUNTO 10 TUBO SIFON'!$H$14:$H$73,MATCH(RESULTADOS!$B$47,'PUNTO 10 TUBO SIFON'!$D$14:$D$73,0))</f>
        <v>&lt;0,200</v>
      </c>
      <c r="AI47" s="35" t="str">
        <f>INDEX('PUNTO 10 1,2 MTS TUBO SIFON'!$H$14:$H$73,MATCH(RESULTADOS!$B$47,'PUNTO 10 1,2 MTS TUBO SIFON'!$D$14:$D$73,0))</f>
        <v>&lt;0,200</v>
      </c>
      <c r="AK47" s="2"/>
    </row>
    <row r="48" spans="2:37" ht="15">
      <c r="B48" s="51" t="s">
        <v>207</v>
      </c>
      <c r="C48" s="36" t="s">
        <v>209</v>
      </c>
      <c r="D48" s="36" t="s">
        <v>210</v>
      </c>
      <c r="E48" s="35">
        <f>INDEX('JAULAS ACUATRUCHAS'!$H$14:$H$73,MATCH(RESULTADOS!$B$48,'JAULAS ACUATRUCHAS'!$D$14:$D$73,0))</f>
        <v>3</v>
      </c>
      <c r="F48" s="35">
        <f>INDEX('PUNTO 1 60 - 80 CM'!$H$14:$H$73,MATCH(RESULTADOS!$B$48,'PUNTO 1 60 - 80 CM'!$D$14:$D$73,0))</f>
        <v>4.69</v>
      </c>
      <c r="G48" s="35">
        <f>INDEX('PUNTO 1 TUBO SIFON'!$H$14:$H$73,MATCH(RESULTADOS!$B$48,'PUNTO 1 TUBO SIFON'!$D$14:$D$73,0))</f>
        <v>4.69</v>
      </c>
      <c r="H48" s="35">
        <f>INDEX('PUNTO 1 1,2 MTS TUBO SIFON'!$H$14:$H$73,MATCH(RESULTADOS!$B$48,'PUNTO 1 1,2 MTS TUBO SIFON'!$D$14:$D$73,0))</f>
        <v>4.69</v>
      </c>
      <c r="I48" s="35">
        <f>INDEX('PUNTO 2 60 - 80 CM'!$H$14:$H$73,MATCH(RESULTADOS!$B$48,'PUNTO 2 60 - 80 CM'!$D$14:$D$73,0))</f>
        <v>37.54</v>
      </c>
      <c r="J48" s="35">
        <f>INDEX('PUNTO 2 TUBO SIFON'!$H$14:$H$73,MATCH(RESULTADOS!$B$48,'PUNTO 2 TUBO SIFON'!$D$14:$D$73,0))</f>
        <v>37.54</v>
      </c>
      <c r="K48" s="35">
        <f>INDEX('PUNTO 2 1,2 MTS TUBO SIFON'!$H$14:$H$73,MATCH(RESULTADOS!$B$48,'PUNTO 2 1,2 MTS TUBO SIFON'!$D$14:$D$73,0))</f>
        <v>37.54</v>
      </c>
      <c r="L48" s="35">
        <f>INDEX('PUNTO 3 60 - 80 CM'!$H$14:$H$73,MATCH(RESULTADOS!$B$48,'PUNTO 3 60 - 80 CM'!$D$14:$D$73,0))</f>
        <v>37.43</v>
      </c>
      <c r="M48" s="35">
        <f>INDEX('PUNTO 3 TUBO SIFON'!$H$14:$H$73,MATCH(RESULTADOS!$B$48,'PUNTO 3 TUBO SIFON'!$D$14:$D$73,0))</f>
        <v>37.43</v>
      </c>
      <c r="N48" s="35">
        <f>INDEX('PUNTO 3 1,2 MTS TUBO SIFON'!$H$14:$H$73,MATCH(RESULTADOS!$B$48,'PUNTO 3 1,2 MTS TUBO SIFON'!$D$14:$D$73,0))</f>
        <v>37.43</v>
      </c>
      <c r="O48" s="35">
        <f>INDEX('PUNTO 4 60 - 80 CM'!$H$14:$H$73,MATCH(RESULTADOS!$B$48,'PUNTO 4 60 - 80 CM'!$D$14:$D$73,0))</f>
        <v>33.27</v>
      </c>
      <c r="P48" s="35">
        <f>INDEX('PUNTO 4 TUBO SIFON'!$H$14:$H$73,MATCH(RESULTADOS!$B$48,'PUNTO 4 TUBO SIFON'!$D$14:$D$73,0))</f>
        <v>33.27</v>
      </c>
      <c r="Q48" s="35">
        <f>INDEX('PUNTO 4 1,2 MTS TUBO SIFON'!$H$14:$H$73,MATCH(RESULTADOS!$B$48,'PUNTO 4 1,2 MTS TUBO SIFON'!$D$14:$D$73,0))</f>
        <v>33.27</v>
      </c>
      <c r="R48" s="35">
        <f>INDEX('PUNTO 5 60 - 80 CM'!$H$14:$H$73,MATCH(RESULTADOS!$B$48,'PUNTO 5 60 - 80 CM'!$D$14:$D$73,0))</f>
        <v>44.86</v>
      </c>
      <c r="S48" s="35">
        <f>INDEX('PUNTO 5 TUBO SIFON'!$H$14:$H$73,MATCH(RESULTADOS!$B$48,'PUNTO 5 TUBO SIFON'!$D$14:$D$73,0))</f>
        <v>44.86</v>
      </c>
      <c r="T48" s="35">
        <f>INDEX('PUNTO 5 1,2 MTS TUBO SIFON'!$H$14:$H$73,MATCH(RESULTADOS!$B$48,'PUNTO 5 1,2 MTS TUBO SIFON'!$D$14:$D$73,0))</f>
        <v>44.86</v>
      </c>
      <c r="U48" s="35">
        <f>INDEX('PUNTO 6 60 - 80 CM'!$H$14:$H$73,MATCH(RESULTADOS!$B$48,'PUNTO 6 60 - 80 CM'!$D$14:$D$73,0))</f>
        <v>35.43</v>
      </c>
      <c r="V48" s="35">
        <f>INDEX('PUNTO 6 TUBO SIFON'!$H$14:$H$73,MATCH(RESULTADOS!$B$48,'PUNTO 6 TUBO SIFON'!$D$14:$D$73,0))</f>
        <v>35.43</v>
      </c>
      <c r="W48" s="35">
        <f>INDEX('PUNTO 6 1,2 MTS TUBO SIFON'!$H$14:$H$73,MATCH(RESULTADOS!$B$48,'PUNTO 6 1,2 MTS TUBO SIFON'!$D$14:$D$73,0))</f>
        <v>35.43</v>
      </c>
      <c r="X48" s="35">
        <f>INDEX('PUNTO 7 60 - 80 CM'!$H$14:$H$73,MATCH(RESULTADOS!$B$48,'PUNTO 7 60 - 80 CM'!$D$14:$D$73,0))</f>
        <v>42.73</v>
      </c>
      <c r="Y48" s="35">
        <f>INDEX('PUNTO 7 TUBO SIFON'!$H$14:$H$73,MATCH(RESULTADOS!$B$48,'PUNTO 7 TUBO SIFON'!$D$14:$D$73,0))</f>
        <v>42.73</v>
      </c>
      <c r="Z48" s="35">
        <f>INDEX('PUNTO 7 1,2 MTS TUBO SIFON'!$H$14:$H$73,MATCH(RESULTADOS!$B$48,'PUNTO 7 1,2 MTS TUBO SIFON'!$D$14:$D$73,0))</f>
        <v>42.73</v>
      </c>
      <c r="AA48" s="35">
        <f>INDEX('PUNTO 8 60 - 80 CM'!$H$14:$H$73,MATCH(RESULTADOS!$B$48,'PUNTO 8 60 - 80 CM'!$D$14:$D$73,0))</f>
        <v>36.65</v>
      </c>
      <c r="AB48" s="35">
        <f>INDEX('PUNTO 8 TUBO SIFON'!$H$14:$H$73,MATCH(RESULTADOS!$B$48,'PUNTO 8 TUBO SIFON'!$D$14:$D$73,0))</f>
        <v>36.65</v>
      </c>
      <c r="AC48" s="35">
        <f>INDEX('PUNTO 8 1,2 MTS TUBO SIFON'!$H$14:$H$73,MATCH(RESULTADOS!$B$48,'PUNTO 8 1,2 MTS TUBO SIFON'!$D$14:$D$73,0))</f>
        <v>36.65</v>
      </c>
      <c r="AD48" s="35">
        <f>INDEX('PUNTO 9 60 - 80 CM'!$H$14:$H$73,MATCH(RESULTADOS!$B$48,'PUNTO 9 60 - 80 CM'!$D$14:$D$73,0))</f>
        <v>34.59</v>
      </c>
      <c r="AE48" s="35">
        <f>INDEX('PUNTO 9 TUBO SIFON'!$H$14:$H$73,MATCH(RESULTADOS!$B$48,'PUNTO 9 TUBO SIFON'!$D$14:$D$73,0))</f>
        <v>34.59</v>
      </c>
      <c r="AF48" s="35">
        <f>INDEX('PUNTO 9 1,2 MTS TUBO SIFON'!$H$14:$H$73,MATCH(RESULTADOS!$B$48,'PUNTO 9 1,2 MTS TUBO SIFON'!$D$14:$D$73,0))</f>
        <v>34.59</v>
      </c>
      <c r="AG48" s="35">
        <f>INDEX('PUNTO 10 60 - 80 CM'!$H$14:$H$73,MATCH(RESULTADOS!$B$48,'PUNTO 10 60 - 80 CM'!$D$14:$D$73,0))</f>
        <v>32.37</v>
      </c>
      <c r="AH48" s="35">
        <f>INDEX('PUNTO 10 TUBO SIFON'!$H$14:$H$73,MATCH(RESULTADOS!$B$48,'PUNTO 10 TUBO SIFON'!$D$14:$D$73,0))</f>
        <v>32.37</v>
      </c>
      <c r="AI48" s="35">
        <f>INDEX('PUNTO 10 1,2 MTS TUBO SIFON'!$H$14:$H$73,MATCH(RESULTADOS!$B$48,'PUNTO 10 1,2 MTS TUBO SIFON'!$D$14:$D$73,0))</f>
        <v>32.37</v>
      </c>
      <c r="AK48" s="2"/>
    </row>
    <row r="49" spans="2:37" ht="15">
      <c r="B49" s="51" t="s">
        <v>67</v>
      </c>
      <c r="C49" s="36" t="s">
        <v>5</v>
      </c>
      <c r="D49" s="36" t="s">
        <v>211</v>
      </c>
      <c r="E49" s="35">
        <f>INDEX('JAULAS ACUATRUCHAS'!$H$14:$H$73,MATCH(RESULTADOS!$B$49,'JAULAS ACUATRUCHAS'!$D$14:$D$73,0))</f>
        <v>0</v>
      </c>
      <c r="F49" s="35">
        <f>INDEX('PUNTO 1 60 - 80 CM'!$H$14:$H$73,MATCH(RESULTADOS!$B$49,'PUNTO 1 60 - 80 CM'!$D$14:$D$73,0))</f>
        <v>0</v>
      </c>
      <c r="G49" s="35">
        <f>INDEX('PUNTO 1 TUBO SIFON'!$H$14:$H$73,MATCH(RESULTADOS!$B$49,'PUNTO 1 TUBO SIFON'!$D$14:$D$73,0))</f>
        <v>0</v>
      </c>
      <c r="H49" s="35">
        <f>INDEX('PUNTO 1 1,2 MTS TUBO SIFON'!$H$14:$H$73,MATCH(RESULTADOS!$B$49,'PUNTO 1 1,2 MTS TUBO SIFON'!$D$14:$D$73,0))</f>
        <v>0</v>
      </c>
      <c r="I49" s="35">
        <f>INDEX('PUNTO 2 60 - 80 CM'!$H$14:$H$73,MATCH(RESULTADOS!$B$49,'PUNTO 2 60 - 80 CM'!$D$14:$D$73,0))</f>
        <v>0</v>
      </c>
      <c r="J49" s="35">
        <f>INDEX('PUNTO 2 TUBO SIFON'!$H$14:$H$73,MATCH(RESULTADOS!$B$49,'PUNTO 2 TUBO SIFON'!$D$14:$D$73,0))</f>
        <v>0</v>
      </c>
      <c r="K49" s="35">
        <f>INDEX('PUNTO 2 1,2 MTS TUBO SIFON'!$H$14:$H$73,MATCH(RESULTADOS!$B$49,'PUNTO 2 1,2 MTS TUBO SIFON'!$D$14:$D$73,0))</f>
        <v>0</v>
      </c>
      <c r="L49" s="35">
        <f>INDEX('PUNTO 3 60 - 80 CM'!$H$14:$H$73,MATCH(RESULTADOS!$B$49,'PUNTO 3 60 - 80 CM'!$D$14:$D$73,0))</f>
        <v>0</v>
      </c>
      <c r="M49" s="35">
        <f>INDEX('PUNTO 3 TUBO SIFON'!$H$14:$H$73,MATCH(RESULTADOS!$B$49,'PUNTO 3 TUBO SIFON'!$D$14:$D$73,0))</f>
        <v>0</v>
      </c>
      <c r="N49" s="35">
        <f>INDEX('PUNTO 3 1,2 MTS TUBO SIFON'!$H$14:$H$73,MATCH(RESULTADOS!$B$49,'PUNTO 3 1,2 MTS TUBO SIFON'!$D$14:$D$73,0))</f>
        <v>0</v>
      </c>
      <c r="O49" s="35">
        <f>INDEX('PUNTO 4 60 - 80 CM'!$H$14:$H$73,MATCH(RESULTADOS!$B$49,'PUNTO 4 60 - 80 CM'!$D$14:$D$73,0))</f>
        <v>0</v>
      </c>
      <c r="P49" s="35">
        <f>INDEX('PUNTO 4 TUBO SIFON'!$H$14:$H$73,MATCH(RESULTADOS!$B$49,'PUNTO 4 TUBO SIFON'!$D$14:$D$73,0))</f>
        <v>0</v>
      </c>
      <c r="Q49" s="35">
        <f>INDEX('PUNTO 4 1,2 MTS TUBO SIFON'!$H$14:$H$73,MATCH(RESULTADOS!$B$49,'PUNTO 4 1,2 MTS TUBO SIFON'!$D$14:$D$73,0))</f>
        <v>0</v>
      </c>
      <c r="R49" s="35">
        <f>INDEX('PUNTO 5 60 - 80 CM'!$H$14:$H$73,MATCH(RESULTADOS!$B$49,'PUNTO 5 60 - 80 CM'!$D$14:$D$73,0))</f>
        <v>0</v>
      </c>
      <c r="S49" s="35">
        <f>INDEX('PUNTO 5 TUBO SIFON'!$H$14:$H$73,MATCH(RESULTADOS!$B$49,'PUNTO 5 TUBO SIFON'!$D$14:$D$73,0))</f>
        <v>0</v>
      </c>
      <c r="T49" s="35">
        <f>INDEX('PUNTO 5 1,2 MTS TUBO SIFON'!$H$14:$H$73,MATCH(RESULTADOS!$B$49,'PUNTO 5 1,2 MTS TUBO SIFON'!$D$14:$D$73,0))</f>
        <v>0</v>
      </c>
      <c r="U49" s="35">
        <f>INDEX('PUNTO 6 60 - 80 CM'!$H$14:$H$73,MATCH(RESULTADOS!$B$49,'PUNTO 6 60 - 80 CM'!$D$14:$D$73,0))</f>
        <v>0</v>
      </c>
      <c r="V49" s="35">
        <f>INDEX('PUNTO 6 TUBO SIFON'!$H$14:$H$73,MATCH(RESULTADOS!$B$49,'PUNTO 6 TUBO SIFON'!$D$14:$D$73,0))</f>
        <v>0</v>
      </c>
      <c r="W49" s="35">
        <f>INDEX('PUNTO 6 1,2 MTS TUBO SIFON'!$H$14:$H$73,MATCH(RESULTADOS!$B$49,'PUNTO 6 1,2 MTS TUBO SIFON'!$D$14:$D$73,0))</f>
        <v>0</v>
      </c>
      <c r="X49" s="35">
        <f>INDEX('PUNTO 7 60 - 80 CM'!$H$14:$H$73,MATCH(RESULTADOS!$B$49,'PUNTO 7 60 - 80 CM'!$D$14:$D$73,0))</f>
        <v>0</v>
      </c>
      <c r="Y49" s="35">
        <f>INDEX('PUNTO 7 TUBO SIFON'!$H$14:$H$73,MATCH(RESULTADOS!$B$49,'PUNTO 7 TUBO SIFON'!$D$14:$D$73,0))</f>
        <v>0</v>
      </c>
      <c r="Z49" s="35">
        <f>INDEX('PUNTO 7 1,2 MTS TUBO SIFON'!$H$14:$H$73,MATCH(RESULTADOS!$B$49,'PUNTO 7 1,2 MTS TUBO SIFON'!$D$14:$D$73,0))</f>
        <v>0</v>
      </c>
      <c r="AA49" s="35">
        <f>INDEX('PUNTO 8 60 - 80 CM'!$H$14:$H$73,MATCH(RESULTADOS!$B$49,'PUNTO 8 60 - 80 CM'!$D$14:$D$73,0))</f>
        <v>0</v>
      </c>
      <c r="AB49" s="35">
        <f>INDEX('PUNTO 8 TUBO SIFON'!$H$14:$H$73,MATCH(RESULTADOS!$B$49,'PUNTO 8 TUBO SIFON'!$D$14:$D$73,0))</f>
        <v>0</v>
      </c>
      <c r="AC49" s="35">
        <f>INDEX('PUNTO 8 1,2 MTS TUBO SIFON'!$H$14:$H$73,MATCH(RESULTADOS!$B$49,'PUNTO 8 1,2 MTS TUBO SIFON'!$D$14:$D$73,0))</f>
        <v>0</v>
      </c>
      <c r="AD49" s="35">
        <f>INDEX('PUNTO 9 60 - 80 CM'!$H$14:$H$73,MATCH(RESULTADOS!$B$49,'PUNTO 9 60 - 80 CM'!$D$14:$D$73,0))</f>
        <v>0</v>
      </c>
      <c r="AE49" s="35">
        <f>INDEX('PUNTO 9 TUBO SIFON'!$H$14:$H$73,MATCH(RESULTADOS!$B$49,'PUNTO 9 TUBO SIFON'!$D$14:$D$73,0))</f>
        <v>0</v>
      </c>
      <c r="AF49" s="35">
        <f>INDEX('PUNTO 9 1,2 MTS TUBO SIFON'!$H$14:$H$73,MATCH(RESULTADOS!$B$49,'PUNTO 9 1,2 MTS TUBO SIFON'!$D$14:$D$73,0))</f>
        <v>0</v>
      </c>
      <c r="AG49" s="35">
        <f>INDEX('PUNTO 10 60 - 80 CM'!$H$14:$H$73,MATCH(RESULTADOS!$B$49,'PUNTO 10 60 - 80 CM'!$D$14:$D$73,0))</f>
        <v>0</v>
      </c>
      <c r="AH49" s="35">
        <f>INDEX('PUNTO 10 TUBO SIFON'!$H$14:$H$73,MATCH(RESULTADOS!$B$49,'PUNTO 10 TUBO SIFON'!$D$14:$D$73,0))</f>
        <v>0</v>
      </c>
      <c r="AI49" s="35">
        <f>INDEX('PUNTO 10 1,2 MTS TUBO SIFON'!$H$14:$H$73,MATCH(RESULTADOS!$B$49,'PUNTO 10 1,2 MTS TUBO SIFON'!$D$14:$D$73,0))</f>
        <v>0</v>
      </c>
      <c r="AK49" s="2"/>
    </row>
    <row r="50" spans="2:37" ht="15">
      <c r="B50" s="51" t="s">
        <v>331</v>
      </c>
      <c r="C50" s="36" t="s">
        <v>5</v>
      </c>
      <c r="D50" s="36" t="s">
        <v>211</v>
      </c>
      <c r="E50" s="35" t="str">
        <f>INDEX('JAULAS ACUATRUCHAS'!$H$14:$H$73,MATCH(RESULTADOS!$B$50,'JAULAS ACUATRUCHAS'!$D$14:$D$73,0))</f>
        <v>&lt;0,30</v>
      </c>
      <c r="F50" s="35" t="str">
        <f>INDEX('PUNTO 1 60 - 80 CM'!$H$14:$H$73,MATCH(RESULTADOS!$B$50,'PUNTO 1 60 - 80 CM'!$D$14:$D$73,0))</f>
        <v>&lt;0,30</v>
      </c>
      <c r="G50" s="35" t="str">
        <f>INDEX('PUNTO 1 TUBO SIFON'!$H$14:$H$73,MATCH(RESULTADOS!$B$50,'PUNTO 1 TUBO SIFON'!$D$14:$D$73,0))</f>
        <v>&lt;0,30</v>
      </c>
      <c r="H50" s="35" t="str">
        <f>INDEX('PUNTO 1 1,2 MTS TUBO SIFON'!$H$14:$H$73,MATCH(RESULTADOS!$B$50,'PUNTO 1 1,2 MTS TUBO SIFON'!$D$14:$D$73,0))</f>
        <v>&lt;0,30</v>
      </c>
      <c r="I50" s="35" t="str">
        <f>INDEX('PUNTO 2 60 - 80 CM'!$H$14:$H$73,MATCH(RESULTADOS!$B$50,'PUNTO 2 60 - 80 CM'!$D$14:$D$73,0))</f>
        <v>&lt;0,30</v>
      </c>
      <c r="J50" s="35" t="str">
        <f>INDEX('PUNTO 2 TUBO SIFON'!$H$14:$H$73,MATCH(RESULTADOS!$B$50,'PUNTO 2 TUBO SIFON'!$D$14:$D$73,0))</f>
        <v>&lt;0,30</v>
      </c>
      <c r="K50" s="35" t="str">
        <f>INDEX('PUNTO 2 1,2 MTS TUBO SIFON'!$H$14:$H$73,MATCH(RESULTADOS!$B$50,'PUNTO 2 1,2 MTS TUBO SIFON'!$D$14:$D$73,0))</f>
        <v>&lt;0,30</v>
      </c>
      <c r="L50" s="35" t="str">
        <f>INDEX('PUNTO 3 60 - 80 CM'!$H$14:$H$73,MATCH(RESULTADOS!$B$50,'PUNTO 3 60 - 80 CM'!$D$14:$D$73,0))</f>
        <v>&lt;0,30</v>
      </c>
      <c r="M50" s="35" t="str">
        <f>INDEX('PUNTO 3 TUBO SIFON'!$H$14:$H$73,MATCH(RESULTADOS!$B$50,'PUNTO 3 TUBO SIFON'!$D$14:$D$73,0))</f>
        <v>&lt;0,30</v>
      </c>
      <c r="N50" s="35" t="str">
        <f>INDEX('PUNTO 3 1,2 MTS TUBO SIFON'!$H$14:$H$73,MATCH(RESULTADOS!$B$50,'PUNTO 3 1,2 MTS TUBO SIFON'!$D$14:$D$73,0))</f>
        <v>&lt;0,30</v>
      </c>
      <c r="O50" s="35" t="str">
        <f>INDEX('PUNTO 4 60 - 80 CM'!$H$14:$H$73,MATCH(RESULTADOS!$B$50,'PUNTO 4 60 - 80 CM'!$D$14:$D$73,0))</f>
        <v>&lt;0,30</v>
      </c>
      <c r="P50" s="35" t="str">
        <f>INDEX('PUNTO 4 TUBO SIFON'!$H$14:$H$73,MATCH(RESULTADOS!$B$50,'PUNTO 4 TUBO SIFON'!$D$14:$D$73,0))</f>
        <v>&lt;0,30</v>
      </c>
      <c r="Q50" s="35" t="str">
        <f>INDEX('PUNTO 4 1,2 MTS TUBO SIFON'!$H$14:$H$73,MATCH(RESULTADOS!$B$50,'PUNTO 4 1,2 MTS TUBO SIFON'!$D$14:$D$73,0))</f>
        <v>&lt;0,30</v>
      </c>
      <c r="R50" s="35" t="str">
        <f>INDEX('PUNTO 5 60 - 80 CM'!$H$14:$H$73,MATCH(RESULTADOS!$B$50,'PUNTO 5 60 - 80 CM'!$D$14:$D$73,0))</f>
        <v>&lt;0,30</v>
      </c>
      <c r="S50" s="35" t="str">
        <f>INDEX('PUNTO 5 TUBO SIFON'!$H$14:$H$73,MATCH(RESULTADOS!$B$50,'PUNTO 5 TUBO SIFON'!$D$14:$D$73,0))</f>
        <v>&lt;0,30</v>
      </c>
      <c r="T50" s="35" t="str">
        <f>INDEX('PUNTO 5 1,2 MTS TUBO SIFON'!$H$14:$H$73,MATCH(RESULTADOS!$B$50,'PUNTO 5 1,2 MTS TUBO SIFON'!$D$14:$D$73,0))</f>
        <v>&lt;0,30</v>
      </c>
      <c r="U50" s="35" t="str">
        <f>INDEX('PUNTO 6 60 - 80 CM'!$H$14:$H$73,MATCH(RESULTADOS!$B$50,'PUNTO 6 60 - 80 CM'!$D$14:$D$73,0))</f>
        <v>&lt;0,30</v>
      </c>
      <c r="V50" s="35" t="str">
        <f>INDEX('PUNTO 6 TUBO SIFON'!$H$14:$H$73,MATCH(RESULTADOS!$B$50,'PUNTO 6 TUBO SIFON'!$D$14:$D$73,0))</f>
        <v>&lt;0,30</v>
      </c>
      <c r="W50" s="35" t="str">
        <f>INDEX('PUNTO 6 1,2 MTS TUBO SIFON'!$H$14:$H$73,MATCH(RESULTADOS!$B$50,'PUNTO 6 1,2 MTS TUBO SIFON'!$D$14:$D$73,0))</f>
        <v>&lt;0,30</v>
      </c>
      <c r="X50" s="35" t="str">
        <f>INDEX('PUNTO 7 60 - 80 CM'!$H$14:$H$73,MATCH(RESULTADOS!$B$50,'PUNTO 7 60 - 80 CM'!$D$14:$D$73,0))</f>
        <v>&lt;0,30</v>
      </c>
      <c r="Y50" s="35" t="str">
        <f>INDEX('PUNTO 7 TUBO SIFON'!$H$14:$H$73,MATCH(RESULTADOS!$B$50,'PUNTO 7 TUBO SIFON'!$D$14:$D$73,0))</f>
        <v>&lt;0,30</v>
      </c>
      <c r="Z50" s="35" t="str">
        <f>INDEX('PUNTO 7 1,2 MTS TUBO SIFON'!$H$14:$H$73,MATCH(RESULTADOS!$B$50,'PUNTO 7 1,2 MTS TUBO SIFON'!$D$14:$D$73,0))</f>
        <v>&lt;0,30</v>
      </c>
      <c r="AA50" s="35" t="str">
        <f>INDEX('PUNTO 8 60 - 80 CM'!$H$14:$H$73,MATCH(RESULTADOS!$B$50,'PUNTO 8 60 - 80 CM'!$D$14:$D$73,0))</f>
        <v>&lt;0,30</v>
      </c>
      <c r="AB50" s="35" t="str">
        <f>INDEX('PUNTO 8 TUBO SIFON'!$H$14:$H$73,MATCH(RESULTADOS!$B$50,'PUNTO 8 TUBO SIFON'!$D$14:$D$73,0))</f>
        <v>&lt;0,30</v>
      </c>
      <c r="AC50" s="35" t="str">
        <f>INDEX('PUNTO 8 1,2 MTS TUBO SIFON'!$H$14:$H$73,MATCH(RESULTADOS!$B$50,'PUNTO 8 1,2 MTS TUBO SIFON'!$D$14:$D$73,0))</f>
        <v>&lt;0,30</v>
      </c>
      <c r="AD50" s="35" t="str">
        <f>INDEX('PUNTO 9 60 - 80 CM'!$H$14:$H$73,MATCH(RESULTADOS!$B$50,'PUNTO 9 60 - 80 CM'!$D$14:$D$73,0))</f>
        <v>&lt;0,30</v>
      </c>
      <c r="AE50" s="35" t="str">
        <f>INDEX('PUNTO 9 TUBO SIFON'!$H$14:$H$73,MATCH(RESULTADOS!$B$50,'PUNTO 9 TUBO SIFON'!$D$14:$D$73,0))</f>
        <v>&lt;0,30</v>
      </c>
      <c r="AF50" s="35" t="str">
        <f>INDEX('PUNTO 9 1,2 MTS TUBO SIFON'!$H$14:$H$73,MATCH(RESULTADOS!$B$50,'PUNTO 9 1,2 MTS TUBO SIFON'!$D$14:$D$73,0))</f>
        <v>&lt;0,30</v>
      </c>
      <c r="AG50" s="35" t="str">
        <f>INDEX('PUNTO 10 60 - 80 CM'!$H$14:$H$73,MATCH(RESULTADOS!$B$50,'PUNTO 10 60 - 80 CM'!$D$14:$D$73,0))</f>
        <v>&lt;0,30</v>
      </c>
      <c r="AH50" s="35" t="str">
        <f>INDEX('PUNTO 10 TUBO SIFON'!$H$14:$H$73,MATCH(RESULTADOS!$B$50,'PUNTO 10 TUBO SIFON'!$D$14:$D$73,0))</f>
        <v>&lt;0,30</v>
      </c>
      <c r="AI50" s="35" t="str">
        <f>INDEX('PUNTO 10 1,2 MTS TUBO SIFON'!$H$14:$H$73,MATCH(RESULTADOS!$B$50,'PUNTO 10 1,2 MTS TUBO SIFON'!$D$14:$D$73,0))</f>
        <v>&lt;0,30</v>
      </c>
      <c r="AK50" s="2"/>
    </row>
    <row r="51" spans="2:37" ht="15">
      <c r="B51" s="51" t="s">
        <v>70</v>
      </c>
      <c r="C51" s="36" t="s">
        <v>71</v>
      </c>
      <c r="D51" s="36" t="s">
        <v>72</v>
      </c>
      <c r="E51" s="35">
        <f>INDEX('JAULAS ACUATRUCHAS'!$H$14:$H$73,MATCH(RESULTADOS!$B$51,'JAULAS ACUATRUCHAS'!$D$14:$D$73,0))</f>
        <v>117.5</v>
      </c>
      <c r="F51" s="35">
        <f>INDEX('PUNTO 1 60 - 80 CM'!$H$14:$H$73,MATCH(RESULTADOS!$B$51,'PUNTO 1 60 - 80 CM'!$D$14:$D$73,0))</f>
        <v>126.3</v>
      </c>
      <c r="G51" s="35">
        <f>INDEX('PUNTO 1 TUBO SIFON'!$H$14:$H$73,MATCH(RESULTADOS!$B$51,'PUNTO 1 TUBO SIFON'!$D$14:$D$73,0))</f>
        <v>118.3</v>
      </c>
      <c r="H51" s="35">
        <f>INDEX('PUNTO 1 1,2 MTS TUBO SIFON'!$H$14:$H$73,MATCH(RESULTADOS!$B$51,'PUNTO 1 1,2 MTS TUBO SIFON'!$D$14:$D$73,0))</f>
        <v>118.6</v>
      </c>
      <c r="I51" s="35">
        <f>INDEX('PUNTO 2 60 - 80 CM'!$H$14:$H$73,MATCH(RESULTADOS!$B$51,'PUNTO 2 60 - 80 CM'!$D$14:$D$73,0))</f>
        <v>118.7</v>
      </c>
      <c r="J51" s="35">
        <f>INDEX('PUNTO 2 TUBO SIFON'!$H$14:$H$73,MATCH(RESULTADOS!$B$51,'PUNTO 2 TUBO SIFON'!$D$14:$D$73,0))</f>
        <v>117.6</v>
      </c>
      <c r="K51" s="35">
        <f>INDEX('PUNTO 2 1,2 MTS TUBO SIFON'!$H$14:$H$73,MATCH(RESULTADOS!$B$51,'PUNTO 2 1,2 MTS TUBO SIFON'!$D$14:$D$73,0))</f>
        <v>118.1</v>
      </c>
      <c r="L51" s="35">
        <f>INDEX('PUNTO 3 60 - 80 CM'!$H$14:$H$73,MATCH(RESULTADOS!$B$51,'PUNTO 3 60 - 80 CM'!$D$14:$D$73,0))</f>
        <v>119.2</v>
      </c>
      <c r="M51" s="35">
        <f>INDEX('PUNTO 3 TUBO SIFON'!$H$14:$H$73,MATCH(RESULTADOS!$B$51,'PUNTO 3 TUBO SIFON'!$D$14:$D$73,0))</f>
        <v>117.2</v>
      </c>
      <c r="N51" s="35">
        <f>INDEX('PUNTO 3 1,2 MTS TUBO SIFON'!$H$14:$H$73,MATCH(RESULTADOS!$B$51,'PUNTO 3 1,2 MTS TUBO SIFON'!$D$14:$D$73,0))</f>
        <v>117.3</v>
      </c>
      <c r="O51" s="35">
        <f>INDEX('PUNTO 4 60 - 80 CM'!$H$14:$H$73,MATCH(RESULTADOS!$B$51,'PUNTO 4 60 - 80 CM'!$D$14:$D$73,0))</f>
        <v>118.6</v>
      </c>
      <c r="P51" s="35">
        <f>INDEX('PUNTO 4 TUBO SIFON'!$H$14:$H$73,MATCH(RESULTADOS!$B$51,'PUNTO 4 TUBO SIFON'!$D$14:$D$73,0))</f>
        <v>117.4</v>
      </c>
      <c r="Q51" s="35">
        <f>INDEX('PUNTO 4 1,2 MTS TUBO SIFON'!$H$14:$H$73,MATCH(RESULTADOS!$B$51,'PUNTO 4 1,2 MTS TUBO SIFON'!$D$14:$D$73,0))</f>
        <v>120</v>
      </c>
      <c r="R51" s="35">
        <f>INDEX('PUNTO 5 60 - 80 CM'!$H$14:$H$73,MATCH(RESULTADOS!$B$51,'PUNTO 5 60 - 80 CM'!$D$14:$D$73,0))</f>
        <v>118.9</v>
      </c>
      <c r="S51" s="35">
        <f>INDEX('PUNTO 5 TUBO SIFON'!$H$14:$H$73,MATCH(RESULTADOS!$B$51,'PUNTO 5 TUBO SIFON'!$D$14:$D$73,0))</f>
        <v>125.2</v>
      </c>
      <c r="T51" s="35">
        <f>INDEX('PUNTO 5 1,2 MTS TUBO SIFON'!$H$14:$H$73,MATCH(RESULTADOS!$B$51,'PUNTO 5 1,2 MTS TUBO SIFON'!$D$14:$D$73,0))</f>
        <v>120.6</v>
      </c>
      <c r="U51" s="35">
        <f>INDEX('PUNTO 6 60 - 80 CM'!$H$14:$H$73,MATCH(RESULTADOS!$B$51,'PUNTO 6 60 - 80 CM'!$D$14:$D$73,0))</f>
        <v>118.9</v>
      </c>
      <c r="V51" s="35">
        <f>INDEX('PUNTO 6 TUBO SIFON'!$H$14:$H$73,MATCH(RESULTADOS!$B$51,'PUNTO 6 TUBO SIFON'!$D$14:$D$73,0))</f>
        <v>123.8</v>
      </c>
      <c r="W51" s="35">
        <f>INDEX('PUNTO 6 1,2 MTS TUBO SIFON'!$H$14:$H$73,MATCH(RESULTADOS!$B$51,'PUNTO 6 1,2 MTS TUBO SIFON'!$D$14:$D$73,0))</f>
        <v>117.9</v>
      </c>
      <c r="X51" s="35">
        <f>INDEX('PUNTO 7 60 - 80 CM'!$H$14:$H$73,MATCH(RESULTADOS!$B$51,'PUNTO 7 60 - 80 CM'!$D$14:$D$73,0))</f>
        <v>120.3</v>
      </c>
      <c r="Y51" s="35">
        <f>INDEX('PUNTO 7 TUBO SIFON'!$H$14:$H$73,MATCH(RESULTADOS!$B$51,'PUNTO 7 TUBO SIFON'!$D$14:$D$73,0))</f>
        <v>120.1</v>
      </c>
      <c r="Z51" s="35">
        <f>INDEX('PUNTO 7 1,2 MTS TUBO SIFON'!$H$14:$H$73,MATCH(RESULTADOS!$B$51,'PUNTO 7 1,2 MTS TUBO SIFON'!$D$14:$D$73,0))</f>
        <v>118.4</v>
      </c>
      <c r="AA51" s="35">
        <f>INDEX('PUNTO 8 60 - 80 CM'!$H$14:$H$73,MATCH(RESULTADOS!$B$51,'PUNTO 8 60 - 80 CM'!$D$14:$D$73,0))</f>
        <v>119</v>
      </c>
      <c r="AB51" s="35">
        <f>INDEX('PUNTO 8 TUBO SIFON'!$H$14:$H$73,MATCH(RESULTADOS!$B$51,'PUNTO 8 TUBO SIFON'!$D$14:$D$73,0))</f>
        <v>117.3</v>
      </c>
      <c r="AC51" s="35">
        <f>INDEX('PUNTO 8 1,2 MTS TUBO SIFON'!$H$14:$H$73,MATCH(RESULTADOS!$B$51,'PUNTO 8 1,2 MTS TUBO SIFON'!$D$14:$D$73,0))</f>
        <v>118</v>
      </c>
      <c r="AD51" s="35">
        <f>INDEX('PUNTO 9 60 - 80 CM'!$H$14:$H$73,MATCH(RESULTADOS!$B$51,'PUNTO 9 60 - 80 CM'!$D$14:$D$73,0))</f>
        <v>118.7</v>
      </c>
      <c r="AE51" s="35">
        <f>INDEX('PUNTO 9 TUBO SIFON'!$H$14:$H$73,MATCH(RESULTADOS!$B$51,'PUNTO 9 TUBO SIFON'!$D$14:$D$73,0))</f>
        <v>117.9</v>
      </c>
      <c r="AF51" s="35">
        <f>INDEX('PUNTO 9 1,2 MTS TUBO SIFON'!$H$14:$H$73,MATCH(RESULTADOS!$B$51,'PUNTO 9 1,2 MTS TUBO SIFON'!$D$14:$D$73,0))</f>
        <v>118.5</v>
      </c>
      <c r="AG51" s="35">
        <f>INDEX('PUNTO 10 60 - 80 CM'!$H$14:$H$73,MATCH(RESULTADOS!$B$51,'PUNTO 10 60 - 80 CM'!$D$14:$D$73,0))</f>
        <v>122.8</v>
      </c>
      <c r="AH51" s="35">
        <f>INDEX('PUNTO 10 TUBO SIFON'!$H$14:$H$73,MATCH(RESULTADOS!$B$51,'PUNTO 10 TUBO SIFON'!$D$14:$D$73,0))</f>
        <v>118.2</v>
      </c>
      <c r="AI51" s="35">
        <f>INDEX('PUNTO 10 1,2 MTS TUBO SIFON'!$H$14:$H$73,MATCH(RESULTADOS!$B$51,'PUNTO 10 1,2 MTS TUBO SIFON'!$D$14:$D$73,0))</f>
        <v>117.1</v>
      </c>
      <c r="AK51" s="2"/>
    </row>
    <row r="52" spans="2:37" ht="15">
      <c r="B52" s="51" t="s">
        <v>73</v>
      </c>
      <c r="C52" s="36" t="s">
        <v>147</v>
      </c>
      <c r="D52" s="36"/>
      <c r="E52" s="35" t="str">
        <f>INDEX('JAULAS ACUATRUCHAS'!$H$14:$H$73,MATCH(RESULTADOS!$B$52,'JAULAS ACUATRUCHAS'!$D$14:$D$73,0))</f>
        <v>Presente</v>
      </c>
      <c r="F52" s="35" t="str">
        <f>INDEX('PUNTO 1 60 - 80 CM'!$H$14:$H$73,MATCH(RESULTADOS!$B$52,'PUNTO 1 60 - 80 CM'!$D$14:$D$73,0))</f>
        <v>Ausente</v>
      </c>
      <c r="G52" s="35" t="str">
        <f>INDEX('PUNTO 1 TUBO SIFON'!$H$14:$H$73,MATCH(RESULTADOS!$B$52,'PUNTO 1 TUBO SIFON'!$D$14:$D$73,0))</f>
        <v>Ausente</v>
      </c>
      <c r="H52" s="35" t="str">
        <f>INDEX('PUNTO 1 1,2 MTS TUBO SIFON'!$H$14:$H$73,MATCH(RESULTADOS!$B$52,'PUNTO 1 1,2 MTS TUBO SIFON'!$D$14:$D$73,0))</f>
        <v>Ausente</v>
      </c>
      <c r="I52" s="35" t="str">
        <f>INDEX('PUNTO 2 60 - 80 CM'!$H$14:$H$73,MATCH(RESULTADOS!$B$52,'PUNTO 2 60 - 80 CM'!$D$14:$D$73,0))</f>
        <v>Ausente</v>
      </c>
      <c r="J52" s="35" t="str">
        <f>INDEX('PUNTO 2 TUBO SIFON'!$H$14:$H$73,MATCH(RESULTADOS!$B$52,'PUNTO 2 TUBO SIFON'!$D$14:$D$73,0))</f>
        <v>Ausente</v>
      </c>
      <c r="K52" s="35" t="str">
        <f>INDEX('PUNTO 2 1,2 MTS TUBO SIFON'!$H$14:$H$73,MATCH(RESULTADOS!$B$52,'PUNTO 2 1,2 MTS TUBO SIFON'!$D$14:$D$73,0))</f>
        <v>Ausente</v>
      </c>
      <c r="L52" s="35" t="str">
        <f>INDEX('PUNTO 3 60 - 80 CM'!$H$14:$H$73,MATCH(RESULTADOS!$B$52,'PUNTO 3 60 - 80 CM'!$D$14:$D$73,0))</f>
        <v>Ausente</v>
      </c>
      <c r="M52" s="35" t="str">
        <f>INDEX('PUNTO 3 TUBO SIFON'!$H$14:$H$73,MATCH(RESULTADOS!$B$52,'PUNTO 3 TUBO SIFON'!$D$14:$D$73,0))</f>
        <v>Ausente</v>
      </c>
      <c r="N52" s="35" t="str">
        <f>INDEX('PUNTO 3 1,2 MTS TUBO SIFON'!$H$14:$H$73,MATCH(RESULTADOS!$B$52,'PUNTO 3 1,2 MTS TUBO SIFON'!$D$14:$D$73,0))</f>
        <v>Ausente</v>
      </c>
      <c r="O52" s="35" t="str">
        <f>INDEX('PUNTO 4 60 - 80 CM'!$H$14:$H$73,MATCH(RESULTADOS!$B$52,'PUNTO 4 60 - 80 CM'!$D$14:$D$73,0))</f>
        <v>Ausente</v>
      </c>
      <c r="P52" s="35" t="str">
        <f>INDEX('PUNTO 4 TUBO SIFON'!$H$14:$H$73,MATCH(RESULTADOS!$B$52,'PUNTO 4 TUBO SIFON'!$D$14:$D$73,0))</f>
        <v>Ausente</v>
      </c>
      <c r="Q52" s="35" t="str">
        <f>INDEX('PUNTO 4 1,2 MTS TUBO SIFON'!$H$14:$H$73,MATCH(RESULTADOS!$B$52,'PUNTO 4 1,2 MTS TUBO SIFON'!$D$14:$D$73,0))</f>
        <v>Ausente</v>
      </c>
      <c r="R52" s="35" t="str">
        <f>INDEX('PUNTO 5 60 - 80 CM'!$H$14:$H$73,MATCH(RESULTADOS!$B$52,'PUNTO 5 60 - 80 CM'!$D$14:$D$73,0))</f>
        <v>Ausente</v>
      </c>
      <c r="S52" s="35" t="str">
        <f>INDEX('PUNTO 5 TUBO SIFON'!$H$14:$H$73,MATCH(RESULTADOS!$B$52,'PUNTO 5 TUBO SIFON'!$D$14:$D$73,0))</f>
        <v>Ausente</v>
      </c>
      <c r="T52" s="35" t="str">
        <f>INDEX('PUNTO 5 1,2 MTS TUBO SIFON'!$H$14:$H$73,MATCH(RESULTADOS!$B$52,'PUNTO 5 1,2 MTS TUBO SIFON'!$D$14:$D$73,0))</f>
        <v>Ausente</v>
      </c>
      <c r="U52" s="35" t="str">
        <f>INDEX('PUNTO 6 60 - 80 CM'!$H$14:$H$73,MATCH(RESULTADOS!$B$52,'PUNTO 6 60 - 80 CM'!$D$14:$D$73,0))</f>
        <v>Ausente</v>
      </c>
      <c r="V52" s="35" t="str">
        <f>INDEX('PUNTO 6 TUBO SIFON'!$H$14:$H$73,MATCH(RESULTADOS!$B$52,'PUNTO 6 TUBO SIFON'!$D$14:$D$73,0))</f>
        <v>Ausente</v>
      </c>
      <c r="W52" s="35" t="str">
        <f>INDEX('PUNTO 6 1,2 MTS TUBO SIFON'!$H$14:$H$73,MATCH(RESULTADOS!$B$52,'PUNTO 6 1,2 MTS TUBO SIFON'!$D$14:$D$73,0))</f>
        <v>Ausente</v>
      </c>
      <c r="X52" s="35" t="str">
        <f>INDEX('PUNTO 7 60 - 80 CM'!$H$14:$H$73,MATCH(RESULTADOS!$B$52,'PUNTO 7 60 - 80 CM'!$D$14:$D$73,0))</f>
        <v>Ausente</v>
      </c>
      <c r="Y52" s="35" t="str">
        <f>INDEX('PUNTO 7 TUBO SIFON'!$H$14:$H$73,MATCH(RESULTADOS!$B$52,'PUNTO 7 TUBO SIFON'!$D$14:$D$73,0))</f>
        <v>Ausente</v>
      </c>
      <c r="Z52" s="35" t="str">
        <f>INDEX('PUNTO 7 1,2 MTS TUBO SIFON'!$H$14:$H$73,MATCH(RESULTADOS!$B$52,'PUNTO 7 1,2 MTS TUBO SIFON'!$D$14:$D$73,0))</f>
        <v>Ausente</v>
      </c>
      <c r="AA52" s="35" t="str">
        <f>INDEX('PUNTO 8 60 - 80 CM'!$H$14:$H$73,MATCH(RESULTADOS!$B$52,'PUNTO 8 60 - 80 CM'!$D$14:$D$73,0))</f>
        <v>Ausente</v>
      </c>
      <c r="AB52" s="35" t="str">
        <f>INDEX('PUNTO 8 TUBO SIFON'!$H$14:$H$73,MATCH(RESULTADOS!$B$52,'PUNTO 8 TUBO SIFON'!$D$14:$D$73,0))</f>
        <v>Ausente</v>
      </c>
      <c r="AC52" s="35" t="str">
        <f>INDEX('PUNTO 8 1,2 MTS TUBO SIFON'!$H$14:$H$73,MATCH(RESULTADOS!$B$52,'PUNTO 8 1,2 MTS TUBO SIFON'!$D$14:$D$73,0))</f>
        <v>Ausente</v>
      </c>
      <c r="AD52" s="35" t="str">
        <f>INDEX('PUNTO 9 60 - 80 CM'!$H$14:$H$73,MATCH(RESULTADOS!$B$52,'PUNTO 9 60 - 80 CM'!$D$14:$D$73,0))</f>
        <v>Ausente</v>
      </c>
      <c r="AE52" s="35" t="str">
        <f>INDEX('PUNTO 9 TUBO SIFON'!$H$14:$H$73,MATCH(RESULTADOS!$B$52,'PUNTO 9 TUBO SIFON'!$D$14:$D$73,0))</f>
        <v>Ausente</v>
      </c>
      <c r="AF52" s="35" t="str">
        <f>INDEX('PUNTO 9 1,2 MTS TUBO SIFON'!$H$14:$H$73,MATCH(RESULTADOS!$B$52,'PUNTO 9 1,2 MTS TUBO SIFON'!$D$14:$D$73,0))</f>
        <v>Ausente</v>
      </c>
      <c r="AG52" s="35" t="str">
        <f>INDEX('PUNTO 10 60 - 80 CM'!$H$14:$H$73,MATCH(RESULTADOS!$B$52,'PUNTO 10 60 - 80 CM'!$D$14:$D$73,0))</f>
        <v>Ausente</v>
      </c>
      <c r="AH52" s="35" t="str">
        <f>INDEX('PUNTO 10 TUBO SIFON'!$H$14:$H$73,MATCH(RESULTADOS!$B$52,'PUNTO 10 TUBO SIFON'!$D$14:$D$73,0))</f>
        <v>Ausente</v>
      </c>
      <c r="AI52" s="35" t="str">
        <f>INDEX('PUNTO 10 1,2 MTS TUBO SIFON'!$H$14:$H$73,MATCH(RESULTADOS!$B$52,'PUNTO 10 1,2 MTS TUBO SIFON'!$D$14:$D$73,0))</f>
        <v>Ausente</v>
      </c>
      <c r="AK52" s="2"/>
    </row>
    <row r="53" spans="2:37" ht="15">
      <c r="B53" s="51" t="s">
        <v>76</v>
      </c>
      <c r="C53" s="36" t="s">
        <v>6</v>
      </c>
      <c r="D53" s="36"/>
      <c r="E53" s="35" t="str">
        <f>INDEX('JAULAS ACUATRUCHAS'!$H$14:$H$73,MATCH(RESULTADOS!$B$53,'JAULAS ACUATRUCHAS'!$D$14:$D$73,0))</f>
        <v>Ausente</v>
      </c>
      <c r="F53" s="35" t="str">
        <f>INDEX('PUNTO 1 60 - 80 CM'!$H$14:$H$73,MATCH(RESULTADOS!$B$53,'PUNTO 1 60 - 80 CM'!$D$14:$D$73,0))</f>
        <v>Ausente</v>
      </c>
      <c r="G53" s="35" t="str">
        <f>INDEX('PUNTO 1 TUBO SIFON'!$H$14:$H$73,MATCH(RESULTADOS!$B$53,'PUNTO 1 TUBO SIFON'!$D$14:$D$73,0))</f>
        <v>Ausente</v>
      </c>
      <c r="H53" s="35" t="str">
        <f>INDEX('PUNTO 1 1,2 MTS TUBO SIFON'!$H$14:$H$73,MATCH(RESULTADOS!$B$53,'PUNTO 1 1,2 MTS TUBO SIFON'!$D$14:$D$73,0))</f>
        <v>Ausente</v>
      </c>
      <c r="I53" s="35" t="str">
        <f>INDEX('PUNTO 2 60 - 80 CM'!$H$14:$H$73,MATCH(RESULTADOS!$B$53,'PUNTO 2 60 - 80 CM'!$D$14:$D$73,0))</f>
        <v>Ausente</v>
      </c>
      <c r="J53" s="35" t="str">
        <f>INDEX('PUNTO 2 TUBO SIFON'!$H$14:$H$73,MATCH(RESULTADOS!$B$53,'PUNTO 2 TUBO SIFON'!$D$14:$D$73,0))</f>
        <v>Ausente</v>
      </c>
      <c r="K53" s="35" t="str">
        <f>INDEX('PUNTO 2 1,2 MTS TUBO SIFON'!$H$14:$H$73,MATCH(RESULTADOS!$B$53,'PUNTO 2 1,2 MTS TUBO SIFON'!$D$14:$D$73,0))</f>
        <v>Ausente</v>
      </c>
      <c r="L53" s="35" t="str">
        <f>INDEX('PUNTO 3 60 - 80 CM'!$H$14:$H$73,MATCH(RESULTADOS!$B$53,'PUNTO 3 60 - 80 CM'!$D$14:$D$73,0))</f>
        <v>Ausente</v>
      </c>
      <c r="M53" s="35" t="str">
        <f>INDEX('PUNTO 3 TUBO SIFON'!$H$14:$H$73,MATCH(RESULTADOS!$B$53,'PUNTO 3 TUBO SIFON'!$D$14:$D$73,0))</f>
        <v>Ausente</v>
      </c>
      <c r="N53" s="35" t="str">
        <f>INDEX('PUNTO 3 1,2 MTS TUBO SIFON'!$H$14:$H$73,MATCH(RESULTADOS!$B$53,'PUNTO 3 1,2 MTS TUBO SIFON'!$D$14:$D$73,0))</f>
        <v>Ausente</v>
      </c>
      <c r="O53" s="35" t="str">
        <f>INDEX('PUNTO 4 60 - 80 CM'!$H$14:$H$73,MATCH(RESULTADOS!$B$53,'PUNTO 4 60 - 80 CM'!$D$14:$D$73,0))</f>
        <v>Ausente</v>
      </c>
      <c r="P53" s="35" t="str">
        <f>INDEX('PUNTO 4 TUBO SIFON'!$H$14:$H$73,MATCH(RESULTADOS!$B$53,'PUNTO 4 TUBO SIFON'!$D$14:$D$73,0))</f>
        <v>Ausente</v>
      </c>
      <c r="Q53" s="35" t="str">
        <f>INDEX('PUNTO 4 1,2 MTS TUBO SIFON'!$H$14:$H$73,MATCH(RESULTADOS!$B$53,'PUNTO 4 1,2 MTS TUBO SIFON'!$D$14:$D$73,0))</f>
        <v>Ausente</v>
      </c>
      <c r="R53" s="35" t="str">
        <f>INDEX('PUNTO 5 60 - 80 CM'!$H$14:$H$73,MATCH(RESULTADOS!$B$53,'PUNTO 5 60 - 80 CM'!$D$14:$D$73,0))</f>
        <v>Ausente</v>
      </c>
      <c r="S53" s="35" t="str">
        <f>INDEX('PUNTO 5 TUBO SIFON'!$H$14:$H$73,MATCH(RESULTADOS!$B$53,'PUNTO 5 TUBO SIFON'!$D$14:$D$73,0))</f>
        <v>Ausente</v>
      </c>
      <c r="T53" s="35" t="str">
        <f>INDEX('PUNTO 5 1,2 MTS TUBO SIFON'!$H$14:$H$73,MATCH(RESULTADOS!$B$53,'PUNTO 5 1,2 MTS TUBO SIFON'!$D$14:$D$73,0))</f>
        <v>Ausente</v>
      </c>
      <c r="U53" s="35" t="str">
        <f>INDEX('PUNTO 6 60 - 80 CM'!$H$14:$H$73,MATCH(RESULTADOS!$B$53,'PUNTO 6 60 - 80 CM'!$D$14:$D$73,0))</f>
        <v>Ausente</v>
      </c>
      <c r="V53" s="35" t="str">
        <f>INDEX('PUNTO 6 TUBO SIFON'!$H$14:$H$73,MATCH(RESULTADOS!$B$53,'PUNTO 6 TUBO SIFON'!$D$14:$D$73,0))</f>
        <v>Ausente</v>
      </c>
      <c r="W53" s="35" t="str">
        <f>INDEX('PUNTO 6 1,2 MTS TUBO SIFON'!$H$14:$H$73,MATCH(RESULTADOS!$B$53,'PUNTO 6 1,2 MTS TUBO SIFON'!$D$14:$D$73,0))</f>
        <v>Ausente</v>
      </c>
      <c r="X53" s="35" t="str">
        <f>INDEX('PUNTO 7 60 - 80 CM'!$H$14:$H$73,MATCH(RESULTADOS!$B$53,'PUNTO 7 60 - 80 CM'!$D$14:$D$73,0))</f>
        <v>Ausente</v>
      </c>
      <c r="Y53" s="35" t="str">
        <f>INDEX('PUNTO 7 TUBO SIFON'!$H$14:$H$73,MATCH(RESULTADOS!$B$53,'PUNTO 7 TUBO SIFON'!$D$14:$D$73,0))</f>
        <v>Ausente</v>
      </c>
      <c r="Z53" s="35" t="str">
        <f>INDEX('PUNTO 7 1,2 MTS TUBO SIFON'!$H$14:$H$73,MATCH(RESULTADOS!$B$53,'PUNTO 7 1,2 MTS TUBO SIFON'!$D$14:$D$73,0))</f>
        <v>Ausente</v>
      </c>
      <c r="AA53" s="35" t="str">
        <f>INDEX('PUNTO 8 60 - 80 CM'!$H$14:$H$73,MATCH(RESULTADOS!$B$53,'PUNTO 8 60 - 80 CM'!$D$14:$D$73,0))</f>
        <v>Ausente</v>
      </c>
      <c r="AB53" s="35" t="str">
        <f>INDEX('PUNTO 8 TUBO SIFON'!$H$14:$H$73,MATCH(RESULTADOS!$B$53,'PUNTO 8 TUBO SIFON'!$D$14:$D$73,0))</f>
        <v>Ausente</v>
      </c>
      <c r="AC53" s="35" t="str">
        <f>INDEX('PUNTO 8 1,2 MTS TUBO SIFON'!$H$14:$H$73,MATCH(RESULTADOS!$B$53,'PUNTO 8 1,2 MTS TUBO SIFON'!$D$14:$D$73,0))</f>
        <v>Ausente</v>
      </c>
      <c r="AD53" s="35" t="str">
        <f>INDEX('PUNTO 9 60 - 80 CM'!$H$14:$H$73,MATCH(RESULTADOS!$B$53,'PUNTO 9 60 - 80 CM'!$D$14:$D$73,0))</f>
        <v>Ausente</v>
      </c>
      <c r="AE53" s="35" t="str">
        <f>INDEX('PUNTO 9 TUBO SIFON'!$H$14:$H$73,MATCH(RESULTADOS!$B$53,'PUNTO 9 TUBO SIFON'!$D$14:$D$73,0))</f>
        <v>Ausente</v>
      </c>
      <c r="AF53" s="35" t="str">
        <f>INDEX('PUNTO 9 1,2 MTS TUBO SIFON'!$H$14:$H$73,MATCH(RESULTADOS!$B$53,'PUNTO 9 1,2 MTS TUBO SIFON'!$D$14:$D$73,0))</f>
        <v>Ausente</v>
      </c>
      <c r="AG53" s="35" t="str">
        <f>INDEX('PUNTO 10 60 - 80 CM'!$H$14:$H$73,MATCH(RESULTADOS!$B$53,'PUNTO 10 60 - 80 CM'!$D$14:$D$73,0))</f>
        <v>Ausente</v>
      </c>
      <c r="AH53" s="35" t="str">
        <f>INDEX('PUNTO 10 TUBO SIFON'!$H$14:$H$73,MATCH(RESULTADOS!$B$53,'PUNTO 10 TUBO SIFON'!$D$14:$D$73,0))</f>
        <v>Ausente</v>
      </c>
      <c r="AI53" s="35" t="str">
        <f>INDEX('PUNTO 10 1,2 MTS TUBO SIFON'!$H$14:$H$73,MATCH(RESULTADOS!$B$53,'PUNTO 10 1,2 MTS TUBO SIFON'!$D$14:$D$73,0))</f>
        <v>Ausente</v>
      </c>
      <c r="AK53" s="2"/>
    </row>
    <row r="54" spans="2:37" ht="15">
      <c r="B54" s="51" t="s">
        <v>77</v>
      </c>
      <c r="C54" s="36" t="s">
        <v>6</v>
      </c>
      <c r="D54" s="36"/>
      <c r="E54" s="35" t="str">
        <f>INDEX('JAULAS ACUATRUCHAS'!$H$14:$H$73,MATCH(RESULTADOS!$B$54,'JAULAS ACUATRUCHAS'!$D$14:$D$73,0))</f>
        <v>Presente</v>
      </c>
      <c r="F54" s="35" t="str">
        <f>INDEX('PUNTO 1 60 - 80 CM'!$H$14:$H$73,MATCH(RESULTADOS!$B$54,'PUNTO 1 60 - 80 CM'!$D$14:$D$73,0))</f>
        <v>Ausente</v>
      </c>
      <c r="G54" s="35" t="str">
        <f>INDEX('PUNTO 1 TUBO SIFON'!$H$14:$H$73,MATCH(RESULTADOS!$B$54,'PUNTO 1 TUBO SIFON'!$D$14:$D$73,0))</f>
        <v>Ausente</v>
      </c>
      <c r="H54" s="35" t="str">
        <f>INDEX('PUNTO 1 1,2 MTS TUBO SIFON'!$H$14:$H$73,MATCH(RESULTADOS!$B$54,'PUNTO 1 1,2 MTS TUBO SIFON'!$D$14:$D$73,0))</f>
        <v>Ausente</v>
      </c>
      <c r="I54" s="35" t="str">
        <f>INDEX('PUNTO 2 60 - 80 CM'!$H$14:$H$73,MATCH(RESULTADOS!$B$54,'PUNTO 2 60 - 80 CM'!$D$14:$D$73,0))</f>
        <v>Ausente</v>
      </c>
      <c r="J54" s="35" t="str">
        <f>INDEX('PUNTO 2 TUBO SIFON'!$H$14:$H$73,MATCH(RESULTADOS!$B$54,'PUNTO 2 TUBO SIFON'!$D$14:$D$73,0))</f>
        <v>Ausente</v>
      </c>
      <c r="K54" s="35" t="str">
        <f>INDEX('PUNTO 2 1,2 MTS TUBO SIFON'!$H$14:$H$73,MATCH(RESULTADOS!$B$54,'PUNTO 2 1,2 MTS TUBO SIFON'!$D$14:$D$73,0))</f>
        <v>Ausente</v>
      </c>
      <c r="L54" s="35" t="str">
        <f>INDEX('PUNTO 3 60 - 80 CM'!$H$14:$H$73,MATCH(RESULTADOS!$B$54,'PUNTO 3 60 - 80 CM'!$D$14:$D$73,0))</f>
        <v>Ausente</v>
      </c>
      <c r="M54" s="35" t="str">
        <f>INDEX('PUNTO 3 TUBO SIFON'!$H$14:$H$73,MATCH(RESULTADOS!$B$54,'PUNTO 3 TUBO SIFON'!$D$14:$D$73,0))</f>
        <v>Ausente</v>
      </c>
      <c r="N54" s="35" t="str">
        <f>INDEX('PUNTO 3 1,2 MTS TUBO SIFON'!$H$14:$H$73,MATCH(RESULTADOS!$B$54,'PUNTO 3 1,2 MTS TUBO SIFON'!$D$14:$D$73,0))</f>
        <v>Ausente</v>
      </c>
      <c r="O54" s="35" t="str">
        <f>INDEX('PUNTO 4 60 - 80 CM'!$H$14:$H$73,MATCH(RESULTADOS!$B$54,'PUNTO 4 60 - 80 CM'!$D$14:$D$73,0))</f>
        <v>Ausente</v>
      </c>
      <c r="P54" s="35" t="str">
        <f>INDEX('PUNTO 4 TUBO SIFON'!$H$14:$H$73,MATCH(RESULTADOS!$B$54,'PUNTO 4 TUBO SIFON'!$D$14:$D$73,0))</f>
        <v>Ausente</v>
      </c>
      <c r="Q54" s="35" t="str">
        <f>INDEX('PUNTO 4 1,2 MTS TUBO SIFON'!$H$14:$H$73,MATCH(RESULTADOS!$B$54,'PUNTO 4 1,2 MTS TUBO SIFON'!$D$14:$D$73,0))</f>
        <v>Ausente</v>
      </c>
      <c r="R54" s="35" t="str">
        <f>INDEX('PUNTO 5 60 - 80 CM'!$H$14:$H$73,MATCH(RESULTADOS!$B$54,'PUNTO 5 60 - 80 CM'!$D$14:$D$73,0))</f>
        <v>Ausente</v>
      </c>
      <c r="S54" s="35" t="str">
        <f>INDEX('PUNTO 5 TUBO SIFON'!$H$14:$H$73,MATCH(RESULTADOS!$B$54,'PUNTO 5 TUBO SIFON'!$D$14:$D$73,0))</f>
        <v>Ausente</v>
      </c>
      <c r="T54" s="35" t="str">
        <f>INDEX('PUNTO 5 1,2 MTS TUBO SIFON'!$H$14:$H$73,MATCH(RESULTADOS!$B$54,'PUNTO 5 1,2 MTS TUBO SIFON'!$D$14:$D$73,0))</f>
        <v>Ausente</v>
      </c>
      <c r="U54" s="35" t="str">
        <f>INDEX('PUNTO 6 60 - 80 CM'!$H$14:$H$73,MATCH(RESULTADOS!$B$54,'PUNTO 6 60 - 80 CM'!$D$14:$D$73,0))</f>
        <v>Ausente</v>
      </c>
      <c r="V54" s="35" t="str">
        <f>INDEX('PUNTO 6 TUBO SIFON'!$H$14:$H$73,MATCH(RESULTADOS!$B$54,'PUNTO 6 TUBO SIFON'!$D$14:$D$73,0))</f>
        <v>Ausente</v>
      </c>
      <c r="W54" s="35" t="str">
        <f>INDEX('PUNTO 6 1,2 MTS TUBO SIFON'!$H$14:$H$73,MATCH(RESULTADOS!$B$54,'PUNTO 6 1,2 MTS TUBO SIFON'!$D$14:$D$73,0))</f>
        <v>Ausente</v>
      </c>
      <c r="X54" s="35" t="str">
        <f>INDEX('PUNTO 7 60 - 80 CM'!$H$14:$H$73,MATCH(RESULTADOS!$B$54,'PUNTO 7 60 - 80 CM'!$D$14:$D$73,0))</f>
        <v>Ausente</v>
      </c>
      <c r="Y54" s="35" t="str">
        <f>INDEX('PUNTO 7 TUBO SIFON'!$H$14:$H$73,MATCH(RESULTADOS!$B$54,'PUNTO 7 TUBO SIFON'!$D$14:$D$73,0))</f>
        <v>Ausente</v>
      </c>
      <c r="Z54" s="35" t="str">
        <f>INDEX('PUNTO 7 1,2 MTS TUBO SIFON'!$H$14:$H$73,MATCH(RESULTADOS!$B$54,'PUNTO 7 1,2 MTS TUBO SIFON'!$D$14:$D$73,0))</f>
        <v>Ausente</v>
      </c>
      <c r="AA54" s="35" t="str">
        <f>INDEX('PUNTO 8 60 - 80 CM'!$H$14:$H$73,MATCH(RESULTADOS!$B$54,'PUNTO 8 60 - 80 CM'!$D$14:$D$73,0))</f>
        <v>Ausente</v>
      </c>
      <c r="AB54" s="35" t="str">
        <f>INDEX('PUNTO 8 TUBO SIFON'!$H$14:$H$73,MATCH(RESULTADOS!$B$54,'PUNTO 8 TUBO SIFON'!$D$14:$D$73,0))</f>
        <v>Ausente</v>
      </c>
      <c r="AC54" s="35" t="str">
        <f>INDEX('PUNTO 8 1,2 MTS TUBO SIFON'!$H$14:$H$73,MATCH(RESULTADOS!$B$54,'PUNTO 8 1,2 MTS TUBO SIFON'!$D$14:$D$73,0))</f>
        <v>Ausente</v>
      </c>
      <c r="AD54" s="35" t="str">
        <f>INDEX('PUNTO 9 60 - 80 CM'!$H$14:$H$73,MATCH(RESULTADOS!$B$54,'PUNTO 9 60 - 80 CM'!$D$14:$D$73,0))</f>
        <v>Ausente</v>
      </c>
      <c r="AE54" s="35" t="str">
        <f>INDEX('PUNTO 9 TUBO SIFON'!$H$14:$H$73,MATCH(RESULTADOS!$B$54,'PUNTO 9 TUBO SIFON'!$D$14:$D$73,0))</f>
        <v>Ausente</v>
      </c>
      <c r="AF54" s="35" t="str">
        <f>INDEX('PUNTO 9 1,2 MTS TUBO SIFON'!$H$14:$H$73,MATCH(RESULTADOS!$B$54,'PUNTO 9 1,2 MTS TUBO SIFON'!$D$14:$D$73,0))</f>
        <v>Ausente</v>
      </c>
      <c r="AG54" s="35" t="str">
        <f>INDEX('PUNTO 10 60 - 80 CM'!$H$14:$H$73,MATCH(RESULTADOS!$B$54,'PUNTO 10 60 - 80 CM'!$D$14:$D$73,0))</f>
        <v>Ausente</v>
      </c>
      <c r="AH54" s="35" t="str">
        <f>INDEX('PUNTO 10 TUBO SIFON'!$H$14:$H$73,MATCH(RESULTADOS!$B$54,'PUNTO 10 TUBO SIFON'!$D$14:$D$73,0))</f>
        <v>Ausente</v>
      </c>
      <c r="AI54" s="35" t="str">
        <f>INDEX('PUNTO 10 1,2 MTS TUBO SIFON'!$H$14:$H$73,MATCH(RESULTADOS!$B$54,'PUNTO 10 1,2 MTS TUBO SIFON'!$D$14:$D$73,0))</f>
        <v>Ausente</v>
      </c>
      <c r="AK54" s="2"/>
    </row>
    <row r="55" spans="2:37" ht="15">
      <c r="B55" s="51" t="s">
        <v>78</v>
      </c>
      <c r="C55" s="36" t="s">
        <v>79</v>
      </c>
      <c r="D55" s="36" t="s">
        <v>204</v>
      </c>
      <c r="E55" s="35">
        <f>INDEX('JAULAS ACUATRUCHAS'!$H$14:$H$73,MATCH(RESULTADOS!$B$55,'JAULAS ACUATRUCHAS'!$D$14:$D$73,0))</f>
        <v>4.4</v>
      </c>
      <c r="F55" s="35">
        <f>INDEX('PUNTO 1 60 - 80 CM'!$H$14:$H$73,MATCH(RESULTADOS!$B$55,'PUNTO 1 60 - 80 CM'!$D$14:$D$73,0))</f>
        <v>4.3</v>
      </c>
      <c r="G55" s="35">
        <f>INDEX('PUNTO 1 TUBO SIFON'!$H$14:$H$73,MATCH(RESULTADOS!$B$55,'PUNTO 1 TUBO SIFON'!$D$14:$D$73,0))</f>
        <v>4.3</v>
      </c>
      <c r="H55" s="35">
        <f>INDEX('PUNTO 1 1,2 MTS TUBO SIFON'!$H$14:$H$73,MATCH(RESULTADOS!$B$55,'PUNTO 1 1,2 MTS TUBO SIFON'!$D$14:$D$73,0))</f>
        <v>4.4</v>
      </c>
      <c r="I55" s="35">
        <f>INDEX('PUNTO 2 60 - 80 CM'!$H$14:$H$73,MATCH(RESULTADOS!$B$55,'PUNTO 2 60 - 80 CM'!$D$14:$D$73,0))</f>
        <v>4.4</v>
      </c>
      <c r="J55" s="35">
        <f>INDEX('PUNTO 2 TUBO SIFON'!$H$14:$H$73,MATCH(RESULTADOS!$B$55,'PUNTO 2 TUBO SIFON'!$D$14:$D$73,0))</f>
        <v>4.3</v>
      </c>
      <c r="K55" s="35">
        <f>INDEX('PUNTO 2 1,2 MTS TUBO SIFON'!$H$14:$H$73,MATCH(RESULTADOS!$B$55,'PUNTO 2 1,2 MTS TUBO SIFON'!$D$14:$D$73,0))</f>
        <v>4.4</v>
      </c>
      <c r="L55" s="35">
        <f>INDEX('PUNTO 3 60 - 80 CM'!$H$14:$H$73,MATCH(RESULTADOS!$B$55,'PUNTO 3 60 - 80 CM'!$D$14:$D$73,0))</f>
        <v>4.4</v>
      </c>
      <c r="M55" s="35">
        <f>INDEX('PUNTO 3 TUBO SIFON'!$H$14:$H$73,MATCH(RESULTADOS!$B$55,'PUNTO 3 TUBO SIFON'!$D$14:$D$73,0))</f>
        <v>4.4</v>
      </c>
      <c r="N55" s="35">
        <f>INDEX('PUNTO 3 1,2 MTS TUBO SIFON'!$H$14:$H$73,MATCH(RESULTADOS!$B$55,'PUNTO 3 1,2 MTS TUBO SIFON'!$D$14:$D$73,0))</f>
        <v>4.5</v>
      </c>
      <c r="O55" s="35">
        <f>INDEX('PUNTO 4 60 - 80 CM'!$H$14:$H$73,MATCH(RESULTADOS!$B$55,'PUNTO 4 60 - 80 CM'!$D$14:$D$73,0))</f>
        <v>4.4</v>
      </c>
      <c r="P55" s="35">
        <f>INDEX('PUNTO 4 TUBO SIFON'!$H$14:$H$73,MATCH(RESULTADOS!$B$55,'PUNTO 4 TUBO SIFON'!$D$14:$D$73,0))</f>
        <v>4.3</v>
      </c>
      <c r="Q55" s="35">
        <f>INDEX('PUNTO 4 1,2 MTS TUBO SIFON'!$H$14:$H$73,MATCH(RESULTADOS!$B$55,'PUNTO 4 1,2 MTS TUBO SIFON'!$D$14:$D$73,0))</f>
        <v>4.6</v>
      </c>
      <c r="R55" s="35">
        <f>INDEX('PUNTO 5 60 - 80 CM'!$H$14:$H$73,MATCH(RESULTADOS!$B$55,'PUNTO 5 60 - 80 CM'!$D$14:$D$73,0))</f>
        <v>4.6</v>
      </c>
      <c r="S55" s="35">
        <f>INDEX('PUNTO 5 TUBO SIFON'!$H$14:$H$73,MATCH(RESULTADOS!$B$55,'PUNTO 5 TUBO SIFON'!$D$14:$D$73,0))</f>
        <v>4.5</v>
      </c>
      <c r="T55" s="35">
        <f>INDEX('PUNTO 5 1,2 MTS TUBO SIFON'!$H$14:$H$73,MATCH(RESULTADOS!$B$55,'PUNTO 5 1,2 MTS TUBO SIFON'!$D$14:$D$73,0))</f>
        <v>4.6</v>
      </c>
      <c r="U55" s="35">
        <f>INDEX('PUNTO 6 60 - 80 CM'!$H$14:$H$73,MATCH(RESULTADOS!$B$55,'PUNTO 6 60 - 80 CM'!$D$14:$D$73,0))</f>
        <v>4.6</v>
      </c>
      <c r="V55" s="35">
        <f>INDEX('PUNTO 6 TUBO SIFON'!$H$14:$H$73,MATCH(RESULTADOS!$B$55,'PUNTO 6 TUBO SIFON'!$D$14:$D$73,0))</f>
        <v>4.9</v>
      </c>
      <c r="W55" s="35">
        <f>INDEX('PUNTO 6 1,2 MTS TUBO SIFON'!$H$14:$H$73,MATCH(RESULTADOS!$B$55,'PUNTO 6 1,2 MTS TUBO SIFON'!$D$14:$D$73,0))</f>
        <v>4.6</v>
      </c>
      <c r="X55" s="35">
        <f>INDEX('PUNTO 7 60 - 80 CM'!$H$14:$H$73,MATCH(RESULTADOS!$B$55,'PUNTO 7 60 - 80 CM'!$D$14:$D$73,0))</f>
        <v>4.8</v>
      </c>
      <c r="Y55" s="35">
        <f>INDEX('PUNTO 7 TUBO SIFON'!$H$14:$H$73,MATCH(RESULTADOS!$B$55,'PUNTO 7 TUBO SIFON'!$D$14:$D$73,0))</f>
        <v>4.7</v>
      </c>
      <c r="Z55" s="35">
        <f>INDEX('PUNTO 7 1,2 MTS TUBO SIFON'!$H$14:$H$73,MATCH(RESULTADOS!$B$55,'PUNTO 7 1,2 MTS TUBO SIFON'!$D$14:$D$73,0))</f>
        <v>4.9</v>
      </c>
      <c r="AA55" s="35">
        <f>INDEX('PUNTO 8 60 - 80 CM'!$H$14:$H$73,MATCH(RESULTADOS!$B$55,'PUNTO 8 60 - 80 CM'!$D$14:$D$73,0))</f>
        <v>4.6</v>
      </c>
      <c r="AB55" s="35">
        <f>INDEX('PUNTO 8 TUBO SIFON'!$H$14:$H$73,MATCH(RESULTADOS!$B$55,'PUNTO 8 TUBO SIFON'!$D$14:$D$73,0))</f>
        <v>4.4</v>
      </c>
      <c r="AC55" s="35">
        <f>INDEX('PUNTO 8 1,2 MTS TUBO SIFON'!$H$14:$H$73,MATCH(RESULTADOS!$B$55,'PUNTO 8 1,2 MTS TUBO SIFON'!$D$14:$D$73,0))</f>
        <v>4.4</v>
      </c>
      <c r="AD55" s="35">
        <f>INDEX('PUNTO 9 60 - 80 CM'!$H$14:$H$73,MATCH(RESULTADOS!$B$55,'PUNTO 9 60 - 80 CM'!$D$14:$D$73,0))</f>
        <v>5.5</v>
      </c>
      <c r="AE55" s="35">
        <f>INDEX('PUNTO 9 TUBO SIFON'!$H$14:$H$73,MATCH(RESULTADOS!$B$55,'PUNTO 9 TUBO SIFON'!$D$14:$D$73,0))</f>
        <v>5.6</v>
      </c>
      <c r="AF55" s="35">
        <f>INDEX('PUNTO 9 1,2 MTS TUBO SIFON'!$H$14:$H$73,MATCH(RESULTADOS!$B$55,'PUNTO 9 1,2 MTS TUBO SIFON'!$D$14:$D$73,0))</f>
        <v>5.5</v>
      </c>
      <c r="AG55" s="35">
        <f>INDEX('PUNTO 10 60 - 80 CM'!$H$14:$H$73,MATCH(RESULTADOS!$B$55,'PUNTO 10 60 - 80 CM'!$D$14:$D$73,0))</f>
        <v>5.6</v>
      </c>
      <c r="AH55" s="35">
        <f>INDEX('PUNTO 10 TUBO SIFON'!$H$14:$H$73,MATCH(RESULTADOS!$B$55,'PUNTO 10 TUBO SIFON'!$D$14:$D$73,0))</f>
        <v>5.6</v>
      </c>
      <c r="AI55" s="35">
        <f>INDEX('PUNTO 10 1,2 MTS TUBO SIFON'!$H$14:$H$73,MATCH(RESULTADOS!$B$55,'PUNTO 10 1,2 MTS TUBO SIFON'!$D$14:$D$73,0))</f>
        <v>5.4</v>
      </c>
      <c r="AK55" s="2"/>
    </row>
    <row r="56" spans="2:37" ht="15">
      <c r="B56" s="51" t="s">
        <v>80</v>
      </c>
      <c r="C56" s="36" t="s">
        <v>81</v>
      </c>
      <c r="D56" s="36" t="s">
        <v>82</v>
      </c>
      <c r="E56" s="35">
        <f>INDEX('JAULAS ACUATRUCHAS'!$H$14:$H$73,MATCH(RESULTADOS!$B$56,'JAULAS ACUATRUCHAS'!$D$14:$D$73,0))</f>
        <v>8.07</v>
      </c>
      <c r="F56" s="35">
        <f>INDEX('PUNTO 1 60 - 80 CM'!$H$14:$H$73,MATCH(RESULTADOS!$B$56,'PUNTO 1 60 - 80 CM'!$D$14:$D$73,0))</f>
        <v>8.01</v>
      </c>
      <c r="G56" s="35">
        <f>INDEX('PUNTO 1 TUBO SIFON'!$H$14:$H$73,MATCH(RESULTADOS!$B$56,'PUNTO 1 TUBO SIFON'!$D$14:$D$73,0))</f>
        <v>8.05</v>
      </c>
      <c r="H56" s="35">
        <f>INDEX('PUNTO 1 1,2 MTS TUBO SIFON'!$H$14:$H$73,MATCH(RESULTADOS!$B$56,'PUNTO 1 1,2 MTS TUBO SIFON'!$D$14:$D$73,0))</f>
        <v>8.07</v>
      </c>
      <c r="I56" s="35">
        <f>INDEX('PUNTO 2 60 - 80 CM'!$H$14:$H$73,MATCH(RESULTADOS!$B$56,'PUNTO 2 60 - 80 CM'!$D$14:$D$73,0))</f>
        <v>7.93</v>
      </c>
      <c r="J56" s="35">
        <f>INDEX('PUNTO 2 TUBO SIFON'!$H$14:$H$73,MATCH(RESULTADOS!$B$56,'PUNTO 2 TUBO SIFON'!$D$14:$D$73,0))</f>
        <v>7.99</v>
      </c>
      <c r="K56" s="35">
        <f>INDEX('PUNTO 2 1,2 MTS TUBO SIFON'!$H$14:$H$73,MATCH(RESULTADOS!$B$56,'PUNTO 2 1,2 MTS TUBO SIFON'!$D$14:$D$73,0))</f>
        <v>8.02</v>
      </c>
      <c r="L56" s="35">
        <f>INDEX('PUNTO 3 60 - 80 CM'!$H$14:$H$73,MATCH(RESULTADOS!$B$56,'PUNTO 3 60 - 80 CM'!$D$14:$D$73,0))</f>
        <v>7.86</v>
      </c>
      <c r="M56" s="35">
        <f>INDEX('PUNTO 3 TUBO SIFON'!$H$14:$H$73,MATCH(RESULTADOS!$B$56,'PUNTO 3 TUBO SIFON'!$D$14:$D$73,0))</f>
        <v>8.11</v>
      </c>
      <c r="N56" s="35">
        <f>INDEX('PUNTO 3 1,2 MTS TUBO SIFON'!$H$14:$H$73,MATCH(RESULTADOS!$B$56,'PUNTO 3 1,2 MTS TUBO SIFON'!$D$14:$D$73,0))</f>
        <v>8.13</v>
      </c>
      <c r="O56" s="35">
        <f>INDEX('PUNTO 4 60 - 80 CM'!$H$14:$H$73,MATCH(RESULTADOS!$B$56,'PUNTO 4 60 - 80 CM'!$D$14:$D$73,0))</f>
        <v>8.03</v>
      </c>
      <c r="P56" s="35">
        <f>INDEX('PUNTO 4 TUBO SIFON'!$H$14:$H$73,MATCH(RESULTADOS!$B$56,'PUNTO 4 TUBO SIFON'!$D$14:$D$73,0))</f>
        <v>8.23</v>
      </c>
      <c r="Q56" s="35">
        <f>INDEX('PUNTO 4 1,2 MTS TUBO SIFON'!$H$14:$H$73,MATCH(RESULTADOS!$B$56,'PUNTO 4 1,2 MTS TUBO SIFON'!$D$14:$D$73,0))</f>
        <v>8.28</v>
      </c>
      <c r="R56" s="35">
        <f>INDEX('PUNTO 5 60 - 80 CM'!$H$14:$H$73,MATCH(RESULTADOS!$B$56,'PUNTO 5 60 - 80 CM'!$D$14:$D$73,0))</f>
        <v>8.12</v>
      </c>
      <c r="S56" s="35">
        <f>INDEX('PUNTO 5 TUBO SIFON'!$H$14:$H$73,MATCH(RESULTADOS!$B$56,'PUNTO 5 TUBO SIFON'!$D$14:$D$73,0))</f>
        <v>8.21</v>
      </c>
      <c r="T56" s="35">
        <f>INDEX('PUNTO 5 1,2 MTS TUBO SIFON'!$H$14:$H$73,MATCH(RESULTADOS!$B$56,'PUNTO 5 1,2 MTS TUBO SIFON'!$D$14:$D$73,0))</f>
        <v>8.27</v>
      </c>
      <c r="U56" s="35">
        <f>INDEX('PUNTO 6 60 - 80 CM'!$H$14:$H$73,MATCH(RESULTADOS!$B$56,'PUNTO 6 60 - 80 CM'!$D$14:$D$73,0))</f>
        <v>8.06</v>
      </c>
      <c r="V56" s="35">
        <f>INDEX('PUNTO 6 TUBO SIFON'!$H$14:$H$73,MATCH(RESULTADOS!$B$56,'PUNTO 6 TUBO SIFON'!$D$14:$D$73,0))</f>
        <v>8.23</v>
      </c>
      <c r="W56" s="35">
        <f>INDEX('PUNTO 6 1,2 MTS TUBO SIFON'!$H$14:$H$73,MATCH(RESULTADOS!$B$56,'PUNTO 6 1,2 MTS TUBO SIFON'!$D$14:$D$73,0))</f>
        <v>8.26</v>
      </c>
      <c r="X56" s="35">
        <f>INDEX('PUNTO 7 60 - 80 CM'!$H$14:$H$73,MATCH(RESULTADOS!$B$56,'PUNTO 7 60 - 80 CM'!$D$14:$D$73,0))</f>
        <v>7.93</v>
      </c>
      <c r="Y56" s="35">
        <f>INDEX('PUNTO 7 TUBO SIFON'!$H$14:$H$73,MATCH(RESULTADOS!$B$56,'PUNTO 7 TUBO SIFON'!$D$14:$D$73,0))</f>
        <v>8.17</v>
      </c>
      <c r="Z56" s="35">
        <f>INDEX('PUNTO 7 1,2 MTS TUBO SIFON'!$H$14:$H$73,MATCH(RESULTADOS!$B$56,'PUNTO 7 1,2 MTS TUBO SIFON'!$D$14:$D$73,0))</f>
        <v>8.32</v>
      </c>
      <c r="AA56" s="35">
        <f>INDEX('PUNTO 8 60 - 80 CM'!$H$14:$H$73,MATCH(RESULTADOS!$B$56,'PUNTO 8 60 - 80 CM'!$D$14:$D$73,0))</f>
        <v>8.04</v>
      </c>
      <c r="AB56" s="35">
        <f>INDEX('PUNTO 8 TUBO SIFON'!$H$14:$H$73,MATCH(RESULTADOS!$B$56,'PUNTO 8 TUBO SIFON'!$D$14:$D$73,0))</f>
        <v>8.13</v>
      </c>
      <c r="AC56" s="35">
        <f>INDEX('PUNTO 8 1,2 MTS TUBO SIFON'!$H$14:$H$73,MATCH(RESULTADOS!$B$56,'PUNTO 8 1,2 MTS TUBO SIFON'!$D$14:$D$73,0))</f>
        <v>8.1</v>
      </c>
      <c r="AD56" s="35">
        <f>INDEX('PUNTO 9 60 - 80 CM'!$H$14:$H$73,MATCH(RESULTADOS!$B$56,'PUNTO 9 60 - 80 CM'!$D$14:$D$73,0))</f>
        <v>7.93</v>
      </c>
      <c r="AE56" s="35">
        <f>INDEX('PUNTO 9 TUBO SIFON'!$H$14:$H$73,MATCH(RESULTADOS!$B$56,'PUNTO 9 TUBO SIFON'!$D$14:$D$73,0))</f>
        <v>8.07</v>
      </c>
      <c r="AF56" s="35">
        <f>INDEX('PUNTO 9 1,2 MTS TUBO SIFON'!$H$14:$H$73,MATCH(RESULTADOS!$B$56,'PUNTO 9 1,2 MTS TUBO SIFON'!$D$14:$D$73,0))</f>
        <v>8.18</v>
      </c>
      <c r="AG56" s="35">
        <f>INDEX('PUNTO 10 60 - 80 CM'!$H$14:$H$73,MATCH(RESULTADOS!$B$56,'PUNTO 10 60 - 80 CM'!$D$14:$D$73,0))</f>
        <v>7.8</v>
      </c>
      <c r="AH56" s="35">
        <f>INDEX('PUNTO 10 TUBO SIFON'!$H$14:$H$73,MATCH(RESULTADOS!$B$56,'PUNTO 10 TUBO SIFON'!$D$14:$D$73,0))</f>
        <v>8.08</v>
      </c>
      <c r="AI56" s="35">
        <f>INDEX('PUNTO 10 1,2 MTS TUBO SIFON'!$H$14:$H$73,MATCH(RESULTADOS!$B$56,'PUNTO 10 1,2 MTS TUBO SIFON'!$D$14:$D$73,0))</f>
        <v>8.19</v>
      </c>
      <c r="AK56" s="2"/>
    </row>
    <row r="57" spans="2:37" ht="15">
      <c r="B57" s="51" t="s">
        <v>83</v>
      </c>
      <c r="C57" s="36" t="s">
        <v>81</v>
      </c>
      <c r="D57" s="36" t="s">
        <v>84</v>
      </c>
      <c r="E57" s="35">
        <f>INDEX('JAULAS ACUATRUCHAS'!$H$14:$H$73,MATCH(RESULTADOS!$B$57,'JAULAS ACUATRUCHAS'!$D$14:$D$73,0))</f>
        <v>44.79</v>
      </c>
      <c r="F57" s="35">
        <f>INDEX('PUNTO 1 60 - 80 CM'!$H$14:$H$73,MATCH(RESULTADOS!$B$57,'PUNTO 1 60 - 80 CM'!$D$14:$D$73,0))</f>
        <v>43.67</v>
      </c>
      <c r="G57" s="35">
        <f>INDEX('PUNTO 1 TUBO SIFON'!$H$14:$H$73,MATCH(RESULTADOS!$B$57,'PUNTO 1 TUBO SIFON'!$D$14:$D$73,0))</f>
        <v>43.41</v>
      </c>
      <c r="H57" s="35">
        <f>INDEX('PUNTO 1 1,2 MTS TUBO SIFON'!$H$14:$H$73,MATCH(RESULTADOS!$B$57,'PUNTO 1 1,2 MTS TUBO SIFON'!$D$14:$D$73,0))</f>
        <v>44.79</v>
      </c>
      <c r="I57" s="35">
        <f>INDEX('PUNTO 2 60 - 80 CM'!$H$14:$H$73,MATCH(RESULTADOS!$B$57,'PUNTO 2 60 - 80 CM'!$D$14:$D$73,0))</f>
        <v>44.43</v>
      </c>
      <c r="J57" s="35">
        <f>INDEX('PUNTO 2 TUBO SIFON'!$H$14:$H$73,MATCH(RESULTADOS!$B$57,'PUNTO 2 TUBO SIFON'!$D$14:$D$73,0))</f>
        <v>43.41</v>
      </c>
      <c r="K57" s="35">
        <f>INDEX('PUNTO 2 1,2 MTS TUBO SIFON'!$H$14:$H$73,MATCH(RESULTADOS!$B$57,'PUNTO 2 1,2 MTS TUBO SIFON'!$D$14:$D$73,0))</f>
        <v>44.34</v>
      </c>
      <c r="L57" s="35">
        <f>INDEX('PUNTO 3 60 - 80 CM'!$H$14:$H$73,MATCH(RESULTADOS!$B$57,'PUNTO 3 60 - 80 CM'!$D$14:$D$73,0))</f>
        <v>44.97</v>
      </c>
      <c r="M57" s="35">
        <f>INDEX('PUNTO 3 TUBO SIFON'!$H$14:$H$73,MATCH(RESULTADOS!$B$57,'PUNTO 3 TUBO SIFON'!$D$14:$D$73,0))</f>
        <v>44.79</v>
      </c>
      <c r="N57" s="35">
        <f>INDEX('PUNTO 3 1,2 MTS TUBO SIFON'!$H$14:$H$73,MATCH(RESULTADOS!$B$57,'PUNTO 3 1,2 MTS TUBO SIFON'!$D$14:$D$73,0))</f>
        <v>45.73</v>
      </c>
      <c r="O57" s="35">
        <f>INDEX('PUNTO 4 60 - 80 CM'!$H$14:$H$73,MATCH(RESULTADOS!$B$57,'PUNTO 4 60 - 80 CM'!$D$14:$D$73,0))</f>
        <v>44.43</v>
      </c>
      <c r="P57" s="35">
        <f>INDEX('PUNTO 4 TUBO SIFON'!$H$14:$H$73,MATCH(RESULTADOS!$B$57,'PUNTO 4 TUBO SIFON'!$D$14:$D$73,0))</f>
        <v>43.41</v>
      </c>
      <c r="Q57" s="35">
        <f>INDEX('PUNTO 4 1,2 MTS TUBO SIFON'!$H$14:$H$73,MATCH(RESULTADOS!$B$57,'PUNTO 4 1,2 MTS TUBO SIFON'!$D$14:$D$73,0))</f>
        <v>46.67</v>
      </c>
      <c r="R57" s="35">
        <f>INDEX('PUNTO 5 60 - 80 CM'!$H$14:$H$73,MATCH(RESULTADOS!$B$57,'PUNTO 5 60 - 80 CM'!$D$14:$D$73,0))</f>
        <v>46.29</v>
      </c>
      <c r="S57" s="35">
        <f>INDEX('PUNTO 5 TUBO SIFON'!$H$14:$H$73,MATCH(RESULTADOS!$B$57,'PUNTO 5 TUBO SIFON'!$D$14:$D$73,0))</f>
        <v>44.99</v>
      </c>
      <c r="T57" s="35">
        <f>INDEX('PUNTO 5 1,2 MTS TUBO SIFON'!$H$14:$H$73,MATCH(RESULTADOS!$B$57,'PUNTO 5 1,2 MTS TUBO SIFON'!$D$14:$D$73,0))</f>
        <v>45.53</v>
      </c>
      <c r="U57" s="35">
        <f>INDEX('PUNTO 6 60 - 80 CM'!$H$14:$H$73,MATCH(RESULTADOS!$B$57,'PUNTO 6 60 - 80 CM'!$D$14:$D$73,0))</f>
        <v>45.44</v>
      </c>
      <c r="V57" s="35">
        <f>INDEX('PUNTO 6 TUBO SIFON'!$H$14:$H$73,MATCH(RESULTADOS!$B$57,'PUNTO 6 TUBO SIFON'!$D$14:$D$73,0))</f>
        <v>48.33</v>
      </c>
      <c r="W57" s="35">
        <f>INDEX('PUNTO 6 1,2 MTS TUBO SIFON'!$H$14:$H$73,MATCH(RESULTADOS!$B$57,'PUNTO 6 1,2 MTS TUBO SIFON'!$D$14:$D$73,0))</f>
        <v>45.34</v>
      </c>
      <c r="X57" s="35">
        <f>INDEX('PUNTO 7 60 - 80 CM'!$H$14:$H$73,MATCH(RESULTADOS!$B$57,'PUNTO 7 60 - 80 CM'!$D$14:$D$73,0))</f>
        <v>48.22</v>
      </c>
      <c r="Y57" s="35">
        <f>INDEX('PUNTO 7 TUBO SIFON'!$H$14:$H$73,MATCH(RESULTADOS!$B$57,'PUNTO 7 TUBO SIFON'!$D$14:$D$73,0))</f>
        <v>46.63</v>
      </c>
      <c r="Z57" s="35">
        <f>INDEX('PUNTO 7 1,2 MTS TUBO SIFON'!$H$14:$H$73,MATCH(RESULTADOS!$B$57,'PUNTO 7 1,2 MTS TUBO SIFON'!$D$14:$D$73,0))</f>
        <v>48.13</v>
      </c>
      <c r="AA57" s="35">
        <f>INDEX('PUNTO 8 60 - 80 CM'!$H$14:$H$73,MATCH(RESULTADOS!$B$57,'PUNTO 8 60 - 80 CM'!$D$14:$D$73,0))</f>
        <v>46.19</v>
      </c>
      <c r="AB57" s="35">
        <f>INDEX('PUNTO 8 TUBO SIFON'!$H$14:$H$73,MATCH(RESULTADOS!$B$57,'PUNTO 8 TUBO SIFON'!$D$14:$D$73,0))</f>
        <v>44.88</v>
      </c>
      <c r="AC57" s="35">
        <f>INDEX('PUNTO 8 1,2 MTS TUBO SIFON'!$H$14:$H$73,MATCH(RESULTADOS!$B$57,'PUNTO 8 1,2 MTS TUBO SIFON'!$D$14:$D$73,0))</f>
        <v>45.24</v>
      </c>
      <c r="AD57" s="35">
        <f>INDEX('PUNTO 9 60 - 80 CM'!$H$14:$H$73,MATCH(RESULTADOS!$B$57,'PUNTO 9 60 - 80 CM'!$D$14:$D$73,0))</f>
        <v>57.02</v>
      </c>
      <c r="AE57" s="35">
        <f>INDEX('PUNTO 9 TUBO SIFON'!$H$14:$H$73,MATCH(RESULTADOS!$B$57,'PUNTO 9 TUBO SIFON'!$D$14:$D$73,0))</f>
        <v>57.72</v>
      </c>
      <c r="AF57" s="35">
        <f>INDEX('PUNTO 9 1,2 MTS TUBO SIFON'!$H$14:$H$73,MATCH(RESULTADOS!$B$57,'PUNTO 9 1,2 MTS TUBO SIFON'!$D$14:$D$73,0))</f>
        <v>56.69</v>
      </c>
      <c r="AG57" s="35">
        <f>INDEX('PUNTO 10 60 - 80 CM'!$H$14:$H$73,MATCH(RESULTADOS!$B$57,'PUNTO 10 60 - 80 CM'!$D$14:$D$73,0))</f>
        <v>56.8</v>
      </c>
      <c r="AH57" s="35">
        <f>INDEX('PUNTO 10 TUBO SIFON'!$H$14:$H$73,MATCH(RESULTADOS!$B$57,'PUNTO 10 TUBO SIFON'!$D$14:$D$73,0))</f>
        <v>56.8</v>
      </c>
      <c r="AI57" s="35">
        <f>INDEX('PUNTO 10 1,2 MTS TUBO SIFON'!$H$14:$H$73,MATCH(RESULTADOS!$B$57,'PUNTO 10 1,2 MTS TUBO SIFON'!$D$14:$D$73,0))</f>
        <v>54.2</v>
      </c>
      <c r="AK57" s="2"/>
    </row>
    <row r="58" spans="2:37" ht="15">
      <c r="B58" s="51" t="s">
        <v>233</v>
      </c>
      <c r="C58" s="36" t="s">
        <v>89</v>
      </c>
      <c r="D58" s="36" t="s">
        <v>210</v>
      </c>
      <c r="E58" s="35">
        <f>INDEX('JAULAS ACUATRUCHAS'!$H$14:$H$73,MATCH(RESULTADOS!$B$57,'JAULAS ACUATRUCHAS'!$D$14:$D$73,0)+1)</f>
        <v>16.9</v>
      </c>
      <c r="F58" s="35">
        <f>INDEX('PUNTO 1 60 - 80 CM'!$H$14:$H$73,MATCH(RESULTADOS!$B$58,'PUNTO 1 60 - 80 CM'!$D$14:$D$73,0))</f>
        <v>0.6</v>
      </c>
      <c r="G58" s="35">
        <f>INDEX('PUNTO 1 TUBO SIFON'!$H$14:$H$73,MATCH(RESULTADOS!$B$58,'PUNTO 1 TUBO SIFON'!$D$14:$D$73,0))</f>
        <v>3.2</v>
      </c>
      <c r="H58" s="35">
        <f>INDEX('PUNTO 1 1,2 MTS TUBO SIFON'!$H$14:$H$73,MATCH(RESULTADOS!$B$58,'PUNTO 1 1,2 MTS TUBO SIFON'!$D$14:$D$73,0))</f>
        <v>4.2</v>
      </c>
      <c r="I58" s="35">
        <f>INDEX('PUNTO 2 60 - 80 CM'!$H$14:$H$73,MATCH(RESULTADOS!$B$58,'PUNTO 2 60 - 80 CM'!$D$14:$D$73,0))</f>
        <v>0.6</v>
      </c>
      <c r="J58" s="35">
        <f>INDEX('PUNTO 2 TUBO SIFON'!$H$14:$H$73,MATCH(RESULTADOS!$B$58,'PUNTO 2 TUBO SIFON'!$D$14:$D$73,0))</f>
        <v>2.3</v>
      </c>
      <c r="K58" s="35">
        <f>INDEX('PUNTO 2 1,2 MTS TUBO SIFON'!$H$14:$H$73,MATCH(RESULTADOS!$B$58,'PUNTO 2 1,2 MTS TUBO SIFON'!$D$14:$D$73,0))</f>
        <v>4.3</v>
      </c>
      <c r="L58" s="35">
        <f>INDEX('PUNTO 3 60 - 80 CM'!$H$14:$H$73,MATCH(RESULTADOS!$B$58,'PUNTO 3 60 - 80 CM'!$D$14:$D$73,0))</f>
        <v>0.6</v>
      </c>
      <c r="M58" s="35">
        <f>INDEX('PUNTO 3 TUBO SIFON'!$H$14:$H$73,MATCH(RESULTADOS!$B$58,'PUNTO 3 TUBO SIFON'!$D$14:$D$73,0))</f>
        <v>2.3</v>
      </c>
      <c r="N58" s="35">
        <f>INDEX('PUNTO 3 1,2 MTS TUBO SIFON'!$H$14:$H$73,MATCH(RESULTADOS!$B$58,'PUNTO 3 1,2 MTS TUBO SIFON'!$D$14:$D$73,0))</f>
        <v>4.3</v>
      </c>
      <c r="O58" s="35">
        <f>INDEX('PUNTO 4 60 - 80 CM'!$H$14:$H$73,MATCH(RESULTADOS!$B$58,'PUNTO 4 60 - 80 CM'!$D$14:$D$73,0))</f>
        <v>0.6</v>
      </c>
      <c r="P58" s="35">
        <f>INDEX('PUNTO 4 TUBO SIFON'!$H$14:$H$73,MATCH(RESULTADOS!$B$58,'PUNTO 4 TUBO SIFON'!$D$14:$D$73,0))</f>
        <v>2.62</v>
      </c>
      <c r="Q58" s="35">
        <f>INDEX('PUNTO 4 1,2 MTS TUBO SIFON'!$H$14:$H$73,MATCH(RESULTADOS!$B$58,'PUNTO 4 1,2 MTS TUBO SIFON'!$D$14:$D$73,0))</f>
        <v>4.6</v>
      </c>
      <c r="R58" s="35">
        <f>INDEX('PUNTO 5 60 - 80 CM'!$H$14:$H$73,MATCH(RESULTADOS!$B$58,'PUNTO 5 60 - 80 CM'!$D$14:$D$73,0))</f>
        <v>0.6</v>
      </c>
      <c r="S58" s="35">
        <f>INDEX('PUNTO 5 TUBO SIFON'!$H$14:$H$73,MATCH(RESULTADOS!$B$58,'PUNTO 5 TUBO SIFON'!$D$14:$D$73,0))</f>
        <v>2.62</v>
      </c>
      <c r="T58" s="35">
        <f>INDEX('PUNTO 5 1,2 MTS TUBO SIFON'!$H$14:$H$73,MATCH(RESULTADOS!$B$58,'PUNTO 5 1,2 MTS TUBO SIFON'!$D$14:$D$73,0))</f>
        <v>4.6</v>
      </c>
      <c r="U58" s="35">
        <f>INDEX('PUNTO 6 60 - 80 CM'!$H$14:$H$73,MATCH(RESULTADOS!$B$58,'PUNTO 6 60 - 80 CM'!$D$14:$D$73,0))</f>
        <v>0.6</v>
      </c>
      <c r="V58" s="35">
        <f>INDEX('PUNTO 6 TUBO SIFON'!$H$14:$H$73,MATCH(RESULTADOS!$B$58,'PUNTO 6 TUBO SIFON'!$D$14:$D$73,0))</f>
        <v>2.62</v>
      </c>
      <c r="W58" s="35">
        <f>INDEX('PUNTO 6 1,2 MTS TUBO SIFON'!$H$14:$H$73,MATCH(RESULTADOS!$B$58,'PUNTO 6 1,2 MTS TUBO SIFON'!$D$14:$D$73,0))</f>
        <v>4.6</v>
      </c>
      <c r="X58" s="35">
        <f>INDEX('PUNTO 7 60 - 80 CM'!$H$14:$H$73,MATCH(RESULTADOS!$B$58,'PUNTO 7 60 - 80 CM'!$D$14:$D$73,0))</f>
        <v>0.6</v>
      </c>
      <c r="Y58" s="35">
        <f>INDEX('PUNTO 7 TUBO SIFON'!$H$14:$H$73,MATCH(RESULTADOS!$B$58,'PUNTO 7 TUBO SIFON'!$D$14:$D$73,0))</f>
        <v>2.71</v>
      </c>
      <c r="Z58" s="35">
        <f>INDEX('PUNTO 7 1,2 MTS TUBO SIFON'!$H$14:$H$73,MATCH(RESULTADOS!$B$58,'PUNTO 7 1,2 MTS TUBO SIFON'!$D$14:$D$73,0))</f>
        <v>4.7</v>
      </c>
      <c r="AA58" s="35">
        <f>INDEX('PUNTO 8 60 - 80 CM'!$H$14:$H$73,MATCH(RESULTADOS!$B$58,'PUNTO 8 60 - 80 CM'!$D$14:$D$73,0))</f>
        <v>0.6</v>
      </c>
      <c r="AB58" s="35">
        <f>INDEX('PUNTO 8 TUBO SIFON'!$H$14:$H$73,MATCH(RESULTADOS!$B$58,'PUNTO 8 TUBO SIFON'!$D$14:$D$73,0))</f>
        <v>2.71</v>
      </c>
      <c r="AC58" s="35">
        <f>INDEX('PUNTO 8 1,2 MTS TUBO SIFON'!$H$14:$H$73,MATCH(RESULTADOS!$B$58,'PUNTO 8 1,2 MTS TUBO SIFON'!$D$14:$D$73,0))</f>
        <v>4.7</v>
      </c>
      <c r="AD58" s="35">
        <f>INDEX('PUNTO 9 60 - 80 CM'!$H$14:$H$73,MATCH(RESULTADOS!$B$58,'PUNTO 9 60 - 80 CM'!$D$14:$D$73,0))</f>
        <v>0.6</v>
      </c>
      <c r="AE58" s="35">
        <f>INDEX('PUNTO 9 TUBO SIFON'!$H$14:$H$73,MATCH(RESULTADOS!$B$58,'PUNTO 9 TUBO SIFON'!$D$14:$D$73,0))</f>
        <v>2.64</v>
      </c>
      <c r="AF58" s="35">
        <f>INDEX('PUNTO 9 1,2 MTS TUBO SIFON'!$H$14:$H$73,MATCH(RESULTADOS!$B$58,'PUNTO 9 1,2 MTS TUBO SIFON'!$D$14:$D$73,0))</f>
        <v>4.6</v>
      </c>
      <c r="AG58" s="35">
        <f>INDEX('PUNTO 10 60 - 80 CM'!$H$14:$H$73,MATCH(RESULTADOS!$B$58,'PUNTO 10 60 - 80 CM'!$D$14:$D$73,0))</f>
        <v>0.6</v>
      </c>
      <c r="AH58" s="35">
        <f>INDEX('PUNTO 10 TUBO SIFON'!$H$14:$H$73,MATCH(RESULTADOS!$B$58,'PUNTO 10 TUBO SIFON'!$D$14:$D$73,0))</f>
        <v>2.64</v>
      </c>
      <c r="AI58" s="35">
        <f>INDEX('PUNTO 10 1,2 MTS TUBO SIFON'!$H$14:$H$73,MATCH(RESULTADOS!$B$58,'PUNTO 10 1,2 MTS TUBO SIFON'!$D$14:$D$73,0))</f>
        <v>4.6</v>
      </c>
      <c r="AK58" s="2"/>
    </row>
    <row r="59" spans="2:37" ht="15">
      <c r="B59" s="51" t="s">
        <v>88</v>
      </c>
      <c r="C59" s="36" t="s">
        <v>92</v>
      </c>
      <c r="D59" s="36" t="s">
        <v>90</v>
      </c>
      <c r="E59" s="35">
        <f>INDEX('JAULAS ACUATRUCHAS'!$H$14:$H$73,MATCH(RESULTADOS!$B$57,'JAULAS ACUATRUCHAS'!$D$14:$D$73,0)+1)</f>
        <v>16.9</v>
      </c>
      <c r="F59" s="35">
        <f>INDEX('PUNTO 1 60 - 80 CM'!$H$14:$H$73,MATCH(RESULTADOS!$B$59,'PUNTO 1 60 - 80 CM'!$D$14:$D$73,0))</f>
        <v>16.8</v>
      </c>
      <c r="G59" s="35">
        <f>INDEX('PUNTO 1 TUBO SIFON'!$H$14:$H$73,MATCH(RESULTADOS!$B$59,'PUNTO 1 TUBO SIFON'!$D$14:$D$73,0))</f>
        <v>16.5</v>
      </c>
      <c r="H59" s="35">
        <f>INDEX('PUNTO 1 1,2 MTS TUBO SIFON'!$H$14:$H$73,MATCH(RESULTADOS!$B$59,'PUNTO 1 1,2 MTS TUBO SIFON'!$D$14:$D$73,0))</f>
        <v>16.9</v>
      </c>
      <c r="I59" s="35">
        <f>INDEX('PUNTO 2 60 - 80 CM'!$H$14:$H$73,MATCH(RESULTADOS!$B$59,'PUNTO 2 60 - 80 CM'!$D$14:$D$73,0))</f>
        <v>16.5</v>
      </c>
      <c r="J59" s="35">
        <f>INDEX('PUNTO 2 TUBO SIFON'!$H$14:$H$73,MATCH(RESULTADOS!$B$59,'PUNTO 2 TUBO SIFON'!$D$14:$D$73,0))</f>
        <v>16.5</v>
      </c>
      <c r="K59" s="35">
        <f>INDEX('PUNTO 2 1,2 MTS TUBO SIFON'!$H$14:$H$73,MATCH(RESULTADOS!$B$59,'PUNTO 2 1,2 MTS TUBO SIFON'!$D$14:$D$73,0))</f>
        <v>16.4</v>
      </c>
      <c r="L59" s="35">
        <f>INDEX('PUNTO 3 60 - 80 CM'!$H$14:$H$73,MATCH(RESULTADOS!$B$59,'PUNTO 3 60 - 80 CM'!$D$14:$D$73,0))</f>
        <v>17.1</v>
      </c>
      <c r="M59" s="35">
        <f>INDEX('PUNTO 3 TUBO SIFON'!$H$14:$H$73,MATCH(RESULTADOS!$B$59,'PUNTO 3 TUBO SIFON'!$D$14:$D$73,0))</f>
        <v>16.9</v>
      </c>
      <c r="N59" s="35">
        <f>INDEX('PUNTO 3 1,2 MTS TUBO SIFON'!$H$14:$H$73,MATCH(RESULTADOS!$B$59,'PUNTO 3 1,2 MTS TUBO SIFON'!$D$14:$D$73,0))</f>
        <v>16.8</v>
      </c>
      <c r="O59" s="35">
        <f>INDEX('PUNTO 4 60 - 80 CM'!$H$14:$H$73,MATCH(RESULTADOS!$B$59,'PUNTO 4 60 - 80 CM'!$D$14:$D$73,0))</f>
        <v>16.5</v>
      </c>
      <c r="P59" s="35">
        <f>INDEX('PUNTO 4 TUBO SIFON'!$H$14:$H$73,MATCH(RESULTADOS!$B$59,'PUNTO 4 TUBO SIFON'!$D$14:$D$73,0))</f>
        <v>16.5</v>
      </c>
      <c r="Q59" s="35">
        <f>INDEX('PUNTO 4 1,2 MTS TUBO SIFON'!$H$14:$H$73,MATCH(RESULTADOS!$B$59,'PUNTO 4 1,2 MTS TUBO SIFON'!$D$14:$D$73,0))</f>
        <v>16.7</v>
      </c>
      <c r="R59" s="35">
        <f>INDEX('PUNTO 5 60 - 80 CM'!$H$14:$H$73,MATCH(RESULTADOS!$B$59,'PUNTO 5 60 - 80 CM'!$D$14:$D$73,0))</f>
        <v>16.5</v>
      </c>
      <c r="S59" s="35">
        <f>INDEX('PUNTO 5 TUBO SIFON'!$H$14:$H$73,MATCH(RESULTADOS!$B$59,'PUNTO 5 TUBO SIFON'!$D$14:$D$73,0))</f>
        <v>16</v>
      </c>
      <c r="T59" s="35">
        <f>INDEX('PUNTO 5 1,2 MTS TUBO SIFON'!$H$14:$H$73,MATCH(RESULTADOS!$B$59,'PUNTO 5 1,2 MTS TUBO SIFON'!$D$14:$D$73,0))</f>
        <v>15.5</v>
      </c>
      <c r="U59" s="35">
        <f>INDEX('PUNTO 6 60 - 80 CM'!$H$14:$H$73,MATCH(RESULTADOS!$B$59,'PUNTO 6 60 - 80 CM'!$D$14:$D$73,0))</f>
        <v>15.4</v>
      </c>
      <c r="V59" s="35">
        <f>INDEX('PUNTO 6 TUBO SIFON'!$H$14:$H$73,MATCH(RESULTADOS!$B$59,'PUNTO 6 TUBO SIFON'!$D$14:$D$73,0))</f>
        <v>15.3</v>
      </c>
      <c r="W59" s="35">
        <f>INDEX('PUNTO 6 1,2 MTS TUBO SIFON'!$H$14:$H$73,MATCH(RESULTADOS!$B$59,'PUNTO 6 1,2 MTS TUBO SIFON'!$D$14:$D$73,0))</f>
        <v>15.3</v>
      </c>
      <c r="X59" s="35">
        <f>INDEX('PUNTO 7 60 - 80 CM'!$H$14:$H$73,MATCH(RESULTADOS!$B$59,'PUNTO 7 60 - 80 CM'!$D$14:$D$73,0))</f>
        <v>16.2</v>
      </c>
      <c r="Y59" s="35">
        <f>INDEX('PUNTO 7 TUBO SIFON'!$H$14:$H$73,MATCH(RESULTADOS!$B$59,'PUNTO 7 TUBO SIFON'!$D$14:$D$73,0))</f>
        <v>15.6</v>
      </c>
      <c r="Z59" s="35">
        <f>INDEX('PUNTO 7 1,2 MTS TUBO SIFON'!$H$14:$H$73,MATCH(RESULTADOS!$B$59,'PUNTO 7 1,2 MTS TUBO SIFON'!$D$14:$D$73,0))</f>
        <v>15.1</v>
      </c>
      <c r="AA59" s="35">
        <f>INDEX('PUNTO 8 60 - 80 CM'!$H$14:$H$73,MATCH(RESULTADOS!$B$59,'PUNTO 8 60 - 80 CM'!$D$14:$D$73,0))</f>
        <v>16.2</v>
      </c>
      <c r="AB59" s="35">
        <f>INDEX('PUNTO 8 TUBO SIFON'!$H$14:$H$73,MATCH(RESULTADOS!$B$59,'PUNTO 8 TUBO SIFON'!$D$14:$D$73,0))</f>
        <v>17</v>
      </c>
      <c r="AC59" s="35">
        <f>INDEX('PUNTO 8 1,2 MTS TUBO SIFON'!$H$14:$H$73,MATCH(RESULTADOS!$B$59,'PUNTO 8 1,2 MTS TUBO SIFON'!$D$14:$D$73,0))</f>
        <v>17.4</v>
      </c>
      <c r="AD59" s="35">
        <f>INDEX('PUNTO 9 60 - 80 CM'!$H$14:$H$73,MATCH(RESULTADOS!$B$59,'PUNTO 9 60 - 80 CM'!$D$14:$D$73,0))</f>
        <v>17.7</v>
      </c>
      <c r="AE59" s="35">
        <f>INDEX('PUNTO 9 TUBO SIFON'!$H$14:$H$73,MATCH(RESULTADOS!$B$59,'PUNTO 9 TUBO SIFON'!$D$14:$D$73,0))</f>
        <v>17.4</v>
      </c>
      <c r="AF59" s="35">
        <f>INDEX('PUNTO 9 1,2 MTS TUBO SIFON'!$H$14:$H$73,MATCH(RESULTADOS!$B$59,'PUNTO 9 1,2 MTS TUBO SIFON'!$D$14:$D$73,0))</f>
        <v>17.4</v>
      </c>
      <c r="AG59" s="35">
        <f>INDEX('PUNTO 10 60 - 80 CM'!$H$14:$H$73,MATCH(RESULTADOS!$B$59,'PUNTO 10 60 - 80 CM'!$D$14:$D$73,0))</f>
        <v>16.6</v>
      </c>
      <c r="AH59" s="35">
        <f>INDEX('PUNTO 10 TUBO SIFON'!$H$14:$H$73,MATCH(RESULTADOS!$B$59,'PUNTO 10 TUBO SIFON'!$D$14:$D$73,0))</f>
        <v>16.6</v>
      </c>
      <c r="AI59" s="35">
        <f>INDEX('PUNTO 10 1,2 MTS TUBO SIFON'!$H$14:$H$73,MATCH(RESULTADOS!$B$59,'PUNTO 10 1,2 MTS TUBO SIFON'!$D$14:$D$73,0))</f>
        <v>16.1</v>
      </c>
      <c r="AK59" s="2"/>
    </row>
    <row r="60" spans="2:37" ht="15">
      <c r="B60" s="51" t="s">
        <v>91</v>
      </c>
      <c r="C60" s="36" t="s">
        <v>96</v>
      </c>
      <c r="D60" s="36" t="s">
        <v>93</v>
      </c>
      <c r="E60" s="35" t="str">
        <f>INDEX('JAULAS ACUATRUCHAS'!$H$14:$H$73,MATCH(RESULTADOS!$B$57,'JAULAS ACUATRUCHAS'!$D$14:$D$73,0)+2)</f>
        <v>&lt;0,001</v>
      </c>
      <c r="F60" s="35" t="str">
        <f>INDEX('PUNTO 1 60 - 80 CM'!$H$14:$H$73,MATCH(RESULTADOS!$B$60,'PUNTO 1 60 - 80 CM'!$D$14:$D$73,0))</f>
        <v>&lt;0,001</v>
      </c>
      <c r="G60" s="35" t="str">
        <f>INDEX('PUNTO 1 TUBO SIFON'!$H$14:$H$73,MATCH(RESULTADOS!$B$60,'PUNTO 1 TUBO SIFON'!$D$14:$D$73,0))</f>
        <v>&lt;0,001</v>
      </c>
      <c r="H60" s="35" t="str">
        <f>INDEX('PUNTO 1 1,2 MTS TUBO SIFON'!$H$14:$H$73,MATCH(RESULTADOS!$B$60,'PUNTO 1 1,2 MTS TUBO SIFON'!$D$14:$D$73,0))</f>
        <v>&lt;0,001</v>
      </c>
      <c r="I60" s="35" t="str">
        <f>INDEX('PUNTO 2 60 - 80 CM'!$H$14:$H$73,MATCH(RESULTADOS!$B$60,'PUNTO 2 60 - 80 CM'!$D$14:$D$73,0))</f>
        <v>&lt;0,001</v>
      </c>
      <c r="J60" s="35" t="str">
        <f>INDEX('PUNTO 2 TUBO SIFON'!$H$14:$H$73,MATCH(RESULTADOS!$B$60,'PUNTO 2 TUBO SIFON'!$D$14:$D$73,0))</f>
        <v>&lt;0,001</v>
      </c>
      <c r="K60" s="35" t="str">
        <f>INDEX('PUNTO 2 1,2 MTS TUBO SIFON'!$H$14:$H$73,MATCH(RESULTADOS!$B$60,'PUNTO 2 1,2 MTS TUBO SIFON'!$D$14:$D$73,0))</f>
        <v>&lt;0,001</v>
      </c>
      <c r="L60" s="35" t="str">
        <f>INDEX('PUNTO 3 60 - 80 CM'!$H$14:$H$73,MATCH(RESULTADOS!$B$60,'PUNTO 3 60 - 80 CM'!$D$14:$D$73,0))</f>
        <v>&lt;0,001</v>
      </c>
      <c r="M60" s="35" t="str">
        <f>INDEX('PUNTO 3 TUBO SIFON'!$H$14:$H$73,MATCH(RESULTADOS!$B$60,'PUNTO 3 TUBO SIFON'!$D$14:$D$73,0))</f>
        <v>&lt;0,001</v>
      </c>
      <c r="N60" s="35" t="str">
        <f>INDEX('PUNTO 3 1,2 MTS TUBO SIFON'!$H$14:$H$73,MATCH(RESULTADOS!$B$60,'PUNTO 3 1,2 MTS TUBO SIFON'!$D$14:$D$73,0))</f>
        <v>&lt;0,001</v>
      </c>
      <c r="O60" s="35" t="str">
        <f>INDEX('PUNTO 4 60 - 80 CM'!$H$14:$H$73,MATCH(RESULTADOS!$B$60,'PUNTO 4 60 - 80 CM'!$D$14:$D$73,0))</f>
        <v>&lt;0,001</v>
      </c>
      <c r="P60" s="35" t="str">
        <f>INDEX('PUNTO 4 TUBO SIFON'!$H$14:$H$73,MATCH(RESULTADOS!$B$60,'PUNTO 4 TUBO SIFON'!$D$14:$D$73,0))</f>
        <v>&lt;0,001</v>
      </c>
      <c r="Q60" s="35" t="str">
        <f>INDEX('PUNTO 4 1,2 MTS TUBO SIFON'!$H$14:$H$73,MATCH(RESULTADOS!$B$60,'PUNTO 4 1,2 MTS TUBO SIFON'!$D$14:$D$73,0))</f>
        <v>&lt;0,001</v>
      </c>
      <c r="R60" s="35" t="str">
        <f>INDEX('PUNTO 5 60 - 80 CM'!$H$14:$H$73,MATCH(RESULTADOS!$B$60,'PUNTO 5 60 - 80 CM'!$D$14:$D$73,0))</f>
        <v>&lt;0,001</v>
      </c>
      <c r="S60" s="35" t="str">
        <f>INDEX('PUNTO 5 TUBO SIFON'!$H$14:$H$73,MATCH(RESULTADOS!$B$60,'PUNTO 5 TUBO SIFON'!$D$14:$D$73,0))</f>
        <v>&lt;0,001</v>
      </c>
      <c r="T60" s="35" t="str">
        <f>INDEX('PUNTO 5 1,2 MTS TUBO SIFON'!$H$14:$H$73,MATCH(RESULTADOS!$B$60,'PUNTO 5 1,2 MTS TUBO SIFON'!$D$14:$D$73,0))</f>
        <v>&lt;0,001</v>
      </c>
      <c r="U60" s="35" t="str">
        <f>INDEX('PUNTO 6 60 - 80 CM'!$H$14:$H$73,MATCH(RESULTADOS!$B$60,'PUNTO 6 60 - 80 CM'!$D$14:$D$73,0))</f>
        <v>&lt;0,001</v>
      </c>
      <c r="V60" s="35" t="str">
        <f>INDEX('PUNTO 6 TUBO SIFON'!$H$14:$H$73,MATCH(RESULTADOS!$B$60,'PUNTO 6 TUBO SIFON'!$D$14:$D$73,0))</f>
        <v>&lt;0,001</v>
      </c>
      <c r="W60" s="35" t="str">
        <f>INDEX('PUNTO 6 1,2 MTS TUBO SIFON'!$H$14:$H$73,MATCH(RESULTADOS!$B$60,'PUNTO 6 1,2 MTS TUBO SIFON'!$D$14:$D$73,0))</f>
        <v>&lt;0,001</v>
      </c>
      <c r="X60" s="35" t="str">
        <f>INDEX('PUNTO 7 60 - 80 CM'!$H$14:$H$73,MATCH(RESULTADOS!$B$60,'PUNTO 7 60 - 80 CM'!$D$14:$D$73,0))</f>
        <v>&lt;0,001</v>
      </c>
      <c r="Y60" s="35" t="str">
        <f>INDEX('PUNTO 7 TUBO SIFON'!$H$14:$H$73,MATCH(RESULTADOS!$B$60,'PUNTO 7 TUBO SIFON'!$D$14:$D$73,0))</f>
        <v>&lt;0,001</v>
      </c>
      <c r="Z60" s="35" t="str">
        <f>INDEX('PUNTO 7 1,2 MTS TUBO SIFON'!$H$14:$H$73,MATCH(RESULTADOS!$B$60,'PUNTO 7 1,2 MTS TUBO SIFON'!$D$14:$D$73,0))</f>
        <v>&lt;0,001</v>
      </c>
      <c r="AA60" s="35" t="str">
        <f>INDEX('PUNTO 8 60 - 80 CM'!$H$14:$H$73,MATCH(RESULTADOS!$B$60,'PUNTO 8 60 - 80 CM'!$D$14:$D$73,0))</f>
        <v>&lt;0,001</v>
      </c>
      <c r="AB60" s="35" t="str">
        <f>INDEX('PUNTO 8 TUBO SIFON'!$H$14:$H$73,MATCH(RESULTADOS!$B$60,'PUNTO 8 TUBO SIFON'!$D$14:$D$73,0))</f>
        <v>&lt;0,001</v>
      </c>
      <c r="AC60" s="35" t="str">
        <f>INDEX('PUNTO 8 1,2 MTS TUBO SIFON'!$H$14:$H$73,MATCH(RESULTADOS!$B$60,'PUNTO 8 1,2 MTS TUBO SIFON'!$D$14:$D$73,0))</f>
        <v>&lt;0,001</v>
      </c>
      <c r="AD60" s="35" t="str">
        <f>INDEX('PUNTO 9 60 - 80 CM'!$H$14:$H$73,MATCH(RESULTADOS!$B$60,'PUNTO 9 60 - 80 CM'!$D$14:$D$73,0))</f>
        <v>&lt;0,001</v>
      </c>
      <c r="AE60" s="35" t="str">
        <f>INDEX('PUNTO 9 TUBO SIFON'!$H$14:$H$73,MATCH(RESULTADOS!$B$60,'PUNTO 9 TUBO SIFON'!$D$14:$D$73,0))</f>
        <v>&lt;0,001</v>
      </c>
      <c r="AF60" s="35" t="str">
        <f>INDEX('PUNTO 9 1,2 MTS TUBO SIFON'!$H$14:$H$73,MATCH(RESULTADOS!$B$60,'PUNTO 9 1,2 MTS TUBO SIFON'!$D$14:$D$73,0))</f>
        <v>&lt;0,001</v>
      </c>
      <c r="AG60" s="35" t="str">
        <f>INDEX('PUNTO 10 60 - 80 CM'!$H$14:$H$73,MATCH(RESULTADOS!$B$60,'PUNTO 10 60 - 80 CM'!$D$14:$D$73,0))</f>
        <v>&lt;0,001</v>
      </c>
      <c r="AH60" s="35" t="str">
        <f>INDEX('PUNTO 10 TUBO SIFON'!$H$14:$H$73,MATCH(RESULTADOS!$B$60,'PUNTO 10 TUBO SIFON'!$D$14:$D$73,0))</f>
        <v>&lt;0,001</v>
      </c>
      <c r="AI60" s="35" t="str">
        <f>INDEX('PUNTO 10 1,2 MTS TUBO SIFON'!$H$14:$H$73,MATCH(RESULTADOS!$B$60,'PUNTO 10 1,2 MTS TUBO SIFON'!$D$14:$D$73,0))</f>
        <v>&lt;0,001</v>
      </c>
      <c r="AK60" s="2"/>
    </row>
    <row r="61" spans="2:37" ht="15">
      <c r="B61" s="51" t="s">
        <v>95</v>
      </c>
      <c r="C61" s="36" t="s">
        <v>26</v>
      </c>
      <c r="D61" s="36" t="s">
        <v>97</v>
      </c>
      <c r="E61" s="35">
        <f>INDEX('JAULAS ACUATRUCHAS'!$H$14:$H$73,MATCH(RESULTADOS!$B$57,'JAULAS ACUATRUCHAS'!$D$14:$D$73,0)+3)</f>
        <v>0.4</v>
      </c>
      <c r="F61" s="35">
        <f>INDEX('PUNTO 1 60 - 80 CM'!$H$14:$H$73,MATCH(RESULTADOS!$B$61,'PUNTO 1 60 - 80 CM'!$D$14:$D$73,0))</f>
        <v>0.3</v>
      </c>
      <c r="G61" s="35">
        <f>INDEX('PUNTO 1 TUBO SIFON'!$H$14:$H$73,MATCH(RESULTADOS!$B$61,'PUNTO 1 TUBO SIFON'!$D$14:$D$73,0))</f>
        <v>0.3</v>
      </c>
      <c r="H61" s="35">
        <f>INDEX('PUNTO 1 1,2 MTS TUBO SIFON'!$H$14:$H$73,MATCH(RESULTADOS!$B$61,'PUNTO 1 1,2 MTS TUBO SIFON'!$D$14:$D$73,0))</f>
        <v>0.4</v>
      </c>
      <c r="I61" s="35">
        <f>INDEX('PUNTO 2 60 - 80 CM'!$H$14:$H$73,MATCH(RESULTADOS!$B$61,'PUNTO 2 60 - 80 CM'!$D$14:$D$73,0))</f>
        <v>0.4</v>
      </c>
      <c r="J61" s="35">
        <f>INDEX('PUNTO 2 TUBO SIFON'!$H$14:$H$73,MATCH(RESULTADOS!$B$61,'PUNTO 2 TUBO SIFON'!$D$14:$D$73,0))</f>
        <v>0.4</v>
      </c>
      <c r="K61" s="35">
        <f>INDEX('PUNTO 2 1,2 MTS TUBO SIFON'!$H$14:$H$73,MATCH(RESULTADOS!$B$61,'PUNTO 2 1,2 MTS TUBO SIFON'!$D$14:$D$73,0))</f>
        <v>0.4</v>
      </c>
      <c r="L61" s="35">
        <f>INDEX('PUNTO 3 60 - 80 CM'!$H$14:$H$73,MATCH(RESULTADOS!$B$61,'PUNTO 3 60 - 80 CM'!$D$14:$D$73,0))</f>
        <v>0.4</v>
      </c>
      <c r="M61" s="35">
        <f>INDEX('PUNTO 3 TUBO SIFON'!$H$14:$H$73,MATCH(RESULTADOS!$B$61,'PUNTO 3 TUBO SIFON'!$D$14:$D$73,0))</f>
        <v>0.4</v>
      </c>
      <c r="N61" s="35">
        <f>INDEX('PUNTO 3 1,2 MTS TUBO SIFON'!$H$14:$H$73,MATCH(RESULTADOS!$B$61,'PUNTO 3 1,2 MTS TUBO SIFON'!$D$14:$D$73,0))</f>
        <v>0.3</v>
      </c>
      <c r="O61" s="35">
        <f>INDEX('PUNTO 4 60 - 80 CM'!$H$14:$H$73,MATCH(RESULTADOS!$B$61,'PUNTO 4 60 - 80 CM'!$D$14:$D$73,0))</f>
        <v>0.4</v>
      </c>
      <c r="P61" s="35">
        <f>INDEX('PUNTO 4 TUBO SIFON'!$H$14:$H$73,MATCH(RESULTADOS!$B$61,'PUNTO 4 TUBO SIFON'!$D$14:$D$73,0))</f>
        <v>0.3</v>
      </c>
      <c r="Q61" s="35">
        <f>INDEX('PUNTO 4 1,2 MTS TUBO SIFON'!$H$14:$H$73,MATCH(RESULTADOS!$B$61,'PUNTO 4 1,2 MTS TUBO SIFON'!$D$14:$D$73,0))</f>
        <v>0.3</v>
      </c>
      <c r="R61" s="35">
        <f>INDEX('PUNTO 5 60 - 80 CM'!$H$14:$H$73,MATCH(RESULTADOS!$B$61,'PUNTO 5 60 - 80 CM'!$D$14:$D$73,0))</f>
        <v>0.3</v>
      </c>
      <c r="S61" s="35">
        <f>INDEX('PUNTO 5 TUBO SIFON'!$H$14:$H$73,MATCH(RESULTADOS!$B$61,'PUNTO 5 TUBO SIFON'!$D$14:$D$73,0))</f>
        <v>0.5</v>
      </c>
      <c r="T61" s="35">
        <f>INDEX('PUNTO 5 1,2 MTS TUBO SIFON'!$H$14:$H$73,MATCH(RESULTADOS!$B$61,'PUNTO 5 1,2 MTS TUBO SIFON'!$D$14:$D$73,0))</f>
        <v>0.3</v>
      </c>
      <c r="U61" s="35">
        <f>INDEX('PUNTO 6 60 - 80 CM'!$H$14:$H$73,MATCH(RESULTADOS!$B$61,'PUNTO 6 60 - 80 CM'!$D$14:$D$73,0))</f>
        <v>0.5</v>
      </c>
      <c r="V61" s="35">
        <f>INDEX('PUNTO 6 TUBO SIFON'!$H$14:$H$73,MATCH(RESULTADOS!$B$61,'PUNTO 6 TUBO SIFON'!$D$14:$D$73,0))</f>
        <v>0.4</v>
      </c>
      <c r="W61" s="35">
        <f>INDEX('PUNTO 6 1,2 MTS TUBO SIFON'!$H$14:$H$73,MATCH(RESULTADOS!$B$61,'PUNTO 6 1,2 MTS TUBO SIFON'!$D$14:$D$73,0))</f>
        <v>0.4</v>
      </c>
      <c r="X61" s="35">
        <f>INDEX('PUNTO 7 60 - 80 CM'!$H$14:$H$73,MATCH(RESULTADOS!$B$61,'PUNTO 7 60 - 80 CM'!$D$14:$D$73,0))</f>
        <v>0.1</v>
      </c>
      <c r="Y61" s="35">
        <f>INDEX('PUNTO 7 TUBO SIFON'!$H$14:$H$73,MATCH(RESULTADOS!$B$61,'PUNTO 7 TUBO SIFON'!$D$14:$D$73,0))</f>
        <v>0.4</v>
      </c>
      <c r="Z61" s="35">
        <f>INDEX('PUNTO 7 1,2 MTS TUBO SIFON'!$H$14:$H$73,MATCH(RESULTADOS!$B$61,'PUNTO 7 1,2 MTS TUBO SIFON'!$D$14:$D$73,0))</f>
        <v>0.5</v>
      </c>
      <c r="AA61" s="35">
        <f>INDEX('PUNTO 8 60 - 80 CM'!$H$14:$H$73,MATCH(RESULTADOS!$B$61,'PUNTO 8 60 - 80 CM'!$D$14:$D$73,0))</f>
        <v>0.4</v>
      </c>
      <c r="AB61" s="35">
        <f>INDEX('PUNTO 8 TUBO SIFON'!$H$14:$H$73,MATCH(RESULTADOS!$B$61,'PUNTO 8 TUBO SIFON'!$D$14:$D$73,0))</f>
        <v>0.4</v>
      </c>
      <c r="AC61" s="35">
        <f>INDEX('PUNTO 8 1,2 MTS TUBO SIFON'!$H$14:$H$73,MATCH(RESULTADOS!$B$61,'PUNTO 8 1,2 MTS TUBO SIFON'!$D$14:$D$73,0))</f>
        <v>0.4</v>
      </c>
      <c r="AD61" s="35">
        <f>INDEX('PUNTO 9 60 - 80 CM'!$H$14:$H$73,MATCH(RESULTADOS!$B$61,'PUNTO 9 60 - 80 CM'!$D$14:$D$73,0))</f>
        <v>0.4</v>
      </c>
      <c r="AE61" s="35">
        <f>INDEX('PUNTO 9 TUBO SIFON'!$H$14:$H$73,MATCH(RESULTADOS!$B$61,'PUNTO 9 TUBO SIFON'!$D$14:$D$73,0))</f>
        <v>0.4</v>
      </c>
      <c r="AF61" s="35">
        <f>INDEX('PUNTO 9 1,2 MTS TUBO SIFON'!$H$14:$H$73,MATCH(RESULTADOS!$B$61,'PUNTO 9 1,2 MTS TUBO SIFON'!$D$14:$D$73,0))</f>
        <v>0.4</v>
      </c>
      <c r="AG61" s="35">
        <f>INDEX('PUNTO 10 60 - 80 CM'!$H$14:$H$73,MATCH(RESULTADOS!$B$61,'PUNTO 10 60 - 80 CM'!$D$14:$D$73,0))</f>
        <v>0.4</v>
      </c>
      <c r="AH61" s="35">
        <f>INDEX('PUNTO 10 TUBO SIFON'!$H$14:$H$73,MATCH(RESULTADOS!$B$61,'PUNTO 10 TUBO SIFON'!$D$14:$D$73,0))</f>
        <v>0.4</v>
      </c>
      <c r="AI61" s="35">
        <f>INDEX('PUNTO 10 1,2 MTS TUBO SIFON'!$H$14:$H$73,MATCH(RESULTADOS!$B$61,'PUNTO 10 1,2 MTS TUBO SIFON'!$D$14:$D$73,0))</f>
        <v>0.4</v>
      </c>
      <c r="AK61" s="2"/>
    </row>
    <row r="62" spans="2:37" ht="15">
      <c r="B62" s="51" t="s">
        <v>98</v>
      </c>
      <c r="C62" s="36" t="s">
        <v>100</v>
      </c>
      <c r="D62" s="36" t="s">
        <v>97</v>
      </c>
      <c r="E62" s="35" t="str">
        <f>INDEX('JAULAS ACUATRUCHAS'!$H$14:$H$73,MATCH(RESULTADOS!$B$57,'JAULAS ACUATRUCHAS'!$D$14:$D$73,0)+4)</f>
        <v>&lt;0,007</v>
      </c>
      <c r="F62" s="35" t="str">
        <f>INDEX('PUNTO 1 60 - 80 CM'!$H$14:$H$73,MATCH(RESULTADOS!$B$62,'PUNTO 1 60 - 80 CM'!$D$14:$D$73,0))</f>
        <v>&lt;0,007</v>
      </c>
      <c r="G62" s="35" t="str">
        <f>INDEX('PUNTO 1 TUBO SIFON'!$H$14:$H$73,MATCH(RESULTADOS!$B$62,'PUNTO 1 TUBO SIFON'!$D$14:$D$73,0))</f>
        <v>&lt;0,007</v>
      </c>
      <c r="H62" s="35" t="str">
        <f>INDEX('PUNTO 1 1,2 MTS TUBO SIFON'!$H$14:$H$73,MATCH(RESULTADOS!$B$62,'PUNTO 1 1,2 MTS TUBO SIFON'!$D$14:$D$73,0))</f>
        <v>&lt;0,007</v>
      </c>
      <c r="I62" s="35" t="str">
        <f>INDEX('PUNTO 2 60 - 80 CM'!$H$14:$H$73,MATCH(RESULTADOS!$B$62,'PUNTO 2 60 - 80 CM'!$D$14:$D$73,0))</f>
        <v>&lt;0,007</v>
      </c>
      <c r="J62" s="35" t="str">
        <f>INDEX('PUNTO 2 TUBO SIFON'!$H$14:$H$73,MATCH(RESULTADOS!$B$62,'PUNTO 2 TUBO SIFON'!$D$14:$D$73,0))</f>
        <v>&lt;0,007</v>
      </c>
      <c r="K62" s="35" t="str">
        <f>INDEX('PUNTO 2 1,2 MTS TUBO SIFON'!$H$14:$H$73,MATCH(RESULTADOS!$B$62,'PUNTO 2 1,2 MTS TUBO SIFON'!$D$14:$D$73,0))</f>
        <v>&lt;0,007</v>
      </c>
      <c r="L62" s="35" t="str">
        <f>INDEX('PUNTO 3 60 - 80 CM'!$H$14:$H$73,MATCH(RESULTADOS!$B$62,'PUNTO 3 60 - 80 CM'!$D$14:$D$73,0))</f>
        <v>&lt;0,007</v>
      </c>
      <c r="M62" s="35" t="str">
        <f>INDEX('PUNTO 3 TUBO SIFON'!$H$14:$H$73,MATCH(RESULTADOS!$B$62,'PUNTO 3 TUBO SIFON'!$D$14:$D$73,0))</f>
        <v>&lt;0,007</v>
      </c>
      <c r="N62" s="35" t="str">
        <f>INDEX('PUNTO 3 1,2 MTS TUBO SIFON'!$H$14:$H$73,MATCH(RESULTADOS!$B$62,'PUNTO 3 1,2 MTS TUBO SIFON'!$D$14:$D$73,0))</f>
        <v>&lt;0,007</v>
      </c>
      <c r="O62" s="35" t="str">
        <f>INDEX('PUNTO 4 60 - 80 CM'!$H$14:$H$73,MATCH(RESULTADOS!$B$62,'PUNTO 4 60 - 80 CM'!$D$14:$D$73,0))</f>
        <v>&lt;0,007</v>
      </c>
      <c r="P62" s="35" t="str">
        <f>INDEX('PUNTO 4 TUBO SIFON'!$H$14:$H$73,MATCH(RESULTADOS!$B$62,'PUNTO 4 TUBO SIFON'!$D$14:$D$73,0))</f>
        <v>&lt;0,007</v>
      </c>
      <c r="Q62" s="35" t="str">
        <f>INDEX('PUNTO 4 1,2 MTS TUBO SIFON'!$H$14:$H$73,MATCH(RESULTADOS!$B$62,'PUNTO 4 1,2 MTS TUBO SIFON'!$D$14:$D$73,0))</f>
        <v>&lt;0,007</v>
      </c>
      <c r="R62" s="35" t="str">
        <f>INDEX('PUNTO 5 60 - 80 CM'!$H$14:$H$73,MATCH(RESULTADOS!$B$62,'PUNTO 5 60 - 80 CM'!$D$14:$D$73,0))</f>
        <v>&lt;0,007</v>
      </c>
      <c r="S62" s="35" t="str">
        <f>INDEX('PUNTO 5 TUBO SIFON'!$H$14:$H$73,MATCH(RESULTADOS!$B$62,'PUNTO 5 TUBO SIFON'!$D$14:$D$73,0))</f>
        <v>&lt;0,007</v>
      </c>
      <c r="T62" s="35" t="str">
        <f>INDEX('PUNTO 5 1,2 MTS TUBO SIFON'!$H$14:$H$73,MATCH(RESULTADOS!$B$62,'PUNTO 5 1,2 MTS TUBO SIFON'!$D$14:$D$73,0))</f>
        <v>&lt;0,007</v>
      </c>
      <c r="U62" s="35" t="str">
        <f>INDEX('PUNTO 6 60 - 80 CM'!$H$14:$H$73,MATCH(RESULTADOS!$B$62,'PUNTO 6 60 - 80 CM'!$D$14:$D$73,0))</f>
        <v>&lt;0,007</v>
      </c>
      <c r="V62" s="35" t="str">
        <f>INDEX('PUNTO 6 TUBO SIFON'!$H$14:$H$73,MATCH(RESULTADOS!$B$62,'PUNTO 6 TUBO SIFON'!$D$14:$D$73,0))</f>
        <v>&lt;0,007</v>
      </c>
      <c r="W62" s="35" t="str">
        <f>INDEX('PUNTO 6 1,2 MTS TUBO SIFON'!$H$14:$H$73,MATCH(RESULTADOS!$B$62,'PUNTO 6 1,2 MTS TUBO SIFON'!$D$14:$D$73,0))</f>
        <v>&lt;0,007</v>
      </c>
      <c r="X62" s="35">
        <f>INDEX('PUNTO 7 60 - 80 CM'!$H$14:$H$73,MATCH(RESULTADOS!$B$62,'PUNTO 7 60 - 80 CM'!$D$14:$D$73,0))</f>
        <v>0.014</v>
      </c>
      <c r="Y62" s="35" t="str">
        <f>INDEX('PUNTO 7 TUBO SIFON'!$H$14:$H$73,MATCH(RESULTADOS!$B$62,'PUNTO 7 TUBO SIFON'!$D$14:$D$73,0))</f>
        <v>&lt;0,007</v>
      </c>
      <c r="Z62" s="35">
        <f>INDEX('PUNTO 7 1,2 MTS TUBO SIFON'!$H$14:$H$73,MATCH(RESULTADOS!$B$62,'PUNTO 7 1,2 MTS TUBO SIFON'!$D$14:$D$73,0))</f>
        <v>0.012</v>
      </c>
      <c r="AA62" s="35" t="str">
        <f>INDEX('PUNTO 8 60 - 80 CM'!$H$14:$H$73,MATCH(RESULTADOS!$B$62,'PUNTO 8 60 - 80 CM'!$D$14:$D$73,0))</f>
        <v>&lt;0,007</v>
      </c>
      <c r="AB62" s="35" t="str">
        <f>INDEX('PUNTO 8 TUBO SIFON'!$H$14:$H$73,MATCH(RESULTADOS!$B$62,'PUNTO 8 TUBO SIFON'!$D$14:$D$73,0))</f>
        <v>&lt;0,007</v>
      </c>
      <c r="AC62" s="35" t="str">
        <f>INDEX('PUNTO 8 1,2 MTS TUBO SIFON'!$H$14:$H$73,MATCH(RESULTADOS!$B$62,'PUNTO 8 1,2 MTS TUBO SIFON'!$D$14:$D$73,0))</f>
        <v>&lt;0,007</v>
      </c>
      <c r="AD62" s="35" t="str">
        <f>INDEX('PUNTO 9 60 - 80 CM'!$H$14:$H$73,MATCH(RESULTADOS!$B$62,'PUNTO 9 60 - 80 CM'!$D$14:$D$73,0))</f>
        <v>&lt;0,007</v>
      </c>
      <c r="AE62" s="35" t="str">
        <f>INDEX('PUNTO 9 TUBO SIFON'!$H$14:$H$73,MATCH(RESULTADOS!$B$62,'PUNTO 9 TUBO SIFON'!$D$14:$D$73,0))</f>
        <v>&lt;0,007</v>
      </c>
      <c r="AF62" s="35" t="str">
        <f>INDEX('PUNTO 9 1,2 MTS TUBO SIFON'!$H$14:$H$73,MATCH(RESULTADOS!$B$62,'PUNTO 9 1,2 MTS TUBO SIFON'!$D$14:$D$73,0))</f>
        <v>&lt;0,007</v>
      </c>
      <c r="AG62" s="35" t="str">
        <f>INDEX('PUNTO 10 60 - 80 CM'!$H$14:$H$73,MATCH(RESULTADOS!$B$62,'PUNTO 10 60 - 80 CM'!$D$14:$D$73,0))</f>
        <v>&lt;0,007</v>
      </c>
      <c r="AH62" s="35" t="str">
        <f>INDEX('PUNTO 10 TUBO SIFON'!$H$14:$H$73,MATCH(RESULTADOS!$B$62,'PUNTO 10 TUBO SIFON'!$D$14:$D$73,0))</f>
        <v>&lt;0,007</v>
      </c>
      <c r="AI62" s="35" t="str">
        <f>INDEX('PUNTO 10 1,2 MTS TUBO SIFON'!$H$14:$H$73,MATCH(RESULTADOS!$B$62,'PUNTO 10 1,2 MTS TUBO SIFON'!$D$14:$D$73,0))</f>
        <v>&lt;0,007</v>
      </c>
      <c r="AK62" s="2"/>
    </row>
    <row r="63" spans="2:37" ht="15">
      <c r="B63" s="51" t="s">
        <v>234</v>
      </c>
      <c r="C63" s="36" t="s">
        <v>22</v>
      </c>
      <c r="D63" s="36" t="s">
        <v>97</v>
      </c>
      <c r="E63" s="35">
        <f>INDEX('JAULAS ACUATRUCHAS'!$H$14:$H$73,MATCH(RESULTADOS!$B$57,'JAULAS ACUATRUCHAS'!$D$14:$D$73,0)+5)</f>
        <v>0.5</v>
      </c>
      <c r="F63" s="35">
        <f>INDEX('PUNTO 1 60 - 80 CM'!$H$14:$H$73,MATCH(RESULTADOS!$B$63,'PUNTO 1 60 - 80 CM'!$D$14:$D$73,0))</f>
        <v>0.67</v>
      </c>
      <c r="G63" s="35">
        <f>INDEX('PUNTO 1 TUBO SIFON'!$H$14:$H$73,MATCH(RESULTADOS!$B$63,'PUNTO 1 TUBO SIFON'!$D$14:$D$73,0))</f>
        <v>0.62</v>
      </c>
      <c r="H63" s="35">
        <f>INDEX('PUNTO 1 1,2 MTS TUBO SIFON'!$H$14:$H$73,MATCH(RESULTADOS!$B$63,'PUNTO 1 1,2 MTS TUBO SIFON'!$D$14:$D$73,0))</f>
        <v>0.54</v>
      </c>
      <c r="I63" s="35">
        <f>INDEX('PUNTO 2 60 - 80 CM'!$H$14:$H$73,MATCH(RESULTADOS!$B$63,'PUNTO 2 60 - 80 CM'!$D$14:$D$73,0))</f>
        <v>0.54</v>
      </c>
      <c r="J63" s="35">
        <f>INDEX('PUNTO 2 TUBO SIFON'!$H$14:$H$73,MATCH(RESULTADOS!$B$63,'PUNTO 2 TUBO SIFON'!$D$14:$D$73,0))</f>
        <v>0.58</v>
      </c>
      <c r="K63" s="35" t="str">
        <f>INDEX('PUNTO 2 1,2 MTS TUBO SIFON'!$H$14:$H$73,MATCH(RESULTADOS!$B$63,'PUNTO 2 1,2 MTS TUBO SIFON'!$D$14:$D$73,0))</f>
        <v>&lt;0,05</v>
      </c>
      <c r="L63" s="35" t="str">
        <f>INDEX('PUNTO 3 60 - 80 CM'!$H$14:$H$73,MATCH(RESULTADOS!$B$63,'PUNTO 3 60 - 80 CM'!$D$14:$D$73,0))</f>
        <v>&lt;0,05</v>
      </c>
      <c r="M63" s="35" t="str">
        <f>INDEX('PUNTO 3 TUBO SIFON'!$H$14:$H$73,MATCH(RESULTADOS!$B$63,'PUNTO 3 TUBO SIFON'!$D$14:$D$73,0))</f>
        <v>&lt;0,05</v>
      </c>
      <c r="N63" s="35" t="str">
        <f>INDEX('PUNTO 3 1,2 MTS TUBO SIFON'!$H$14:$H$73,MATCH(RESULTADOS!$B$63,'PUNTO 3 1,2 MTS TUBO SIFON'!$D$14:$D$73,0))</f>
        <v>&lt;0,05</v>
      </c>
      <c r="O63" s="35" t="str">
        <f>INDEX('PUNTO 4 60 - 80 CM'!$H$14:$H$73,MATCH(RESULTADOS!$B$63,'PUNTO 4 60 - 80 CM'!$D$14:$D$73,0))</f>
        <v>&lt;0,05</v>
      </c>
      <c r="P63" s="35" t="str">
        <f>INDEX('PUNTO 4 TUBO SIFON'!$H$14:$H$73,MATCH(RESULTADOS!$B$63,'PUNTO 4 TUBO SIFON'!$D$14:$D$73,0))</f>
        <v>&lt;0,05</v>
      </c>
      <c r="Q63" s="35" t="str">
        <f>INDEX('PUNTO 4 1,2 MTS TUBO SIFON'!$H$14:$H$73,MATCH(RESULTADOS!$B$63,'PUNTO 4 1,2 MTS TUBO SIFON'!$D$14:$D$73,0))</f>
        <v>&lt;0,05</v>
      </c>
      <c r="R63" s="35" t="str">
        <f>INDEX('PUNTO 5 60 - 80 CM'!$H$14:$H$73,MATCH(RESULTADOS!$B$63,'PUNTO 5 60 - 80 CM'!$D$14:$D$73,0))</f>
        <v>&lt;0,05</v>
      </c>
      <c r="S63" s="35" t="str">
        <f>INDEX('PUNTO 5 TUBO SIFON'!$H$14:$H$73,MATCH(RESULTADOS!$B$63,'PUNTO 5 TUBO SIFON'!$D$14:$D$73,0))</f>
        <v>&lt;0,05</v>
      </c>
      <c r="T63" s="35" t="str">
        <f>INDEX('PUNTO 5 1,2 MTS TUBO SIFON'!$H$14:$H$73,MATCH(RESULTADOS!$B$63,'PUNTO 5 1,2 MTS TUBO SIFON'!$D$14:$D$73,0))</f>
        <v>&lt;0,05</v>
      </c>
      <c r="U63" s="35" t="str">
        <f>INDEX('PUNTO 6 60 - 80 CM'!$H$14:$H$73,MATCH(RESULTADOS!$B$63,'PUNTO 6 60 - 80 CM'!$D$14:$D$73,0))</f>
        <v>&lt;0,05</v>
      </c>
      <c r="V63" s="35" t="str">
        <f>INDEX('PUNTO 6 TUBO SIFON'!$H$14:$H$73,MATCH(RESULTADOS!$B$63,'PUNTO 6 TUBO SIFON'!$D$14:$D$73,0))</f>
        <v>&lt;0,05</v>
      </c>
      <c r="W63" s="35" t="str">
        <f>INDEX('PUNTO 6 1,2 MTS TUBO SIFON'!$H$14:$H$73,MATCH(RESULTADOS!$B$63,'PUNTO 6 1,2 MTS TUBO SIFON'!$D$14:$D$73,0))</f>
        <v>&lt;0,05</v>
      </c>
      <c r="X63" s="35" t="str">
        <f>INDEX('PUNTO 7 60 - 80 CM'!$H$14:$H$73,MATCH(RESULTADOS!$B$63,'PUNTO 7 60 - 80 CM'!$D$14:$D$73,0))</f>
        <v>&lt;0,05</v>
      </c>
      <c r="Y63" s="35" t="str">
        <f>INDEX('PUNTO 7 TUBO SIFON'!$H$14:$H$73,MATCH(RESULTADOS!$B$63,'PUNTO 7 TUBO SIFON'!$D$14:$D$73,0))</f>
        <v>&lt;0,05</v>
      </c>
      <c r="Z63" s="35">
        <f>INDEX('PUNTO 7 1,2 MTS TUBO SIFON'!$H$14:$H$73,MATCH(RESULTADOS!$B$63,'PUNTO 7 1,2 MTS TUBO SIFON'!$D$14:$D$73,0))</f>
        <v>0.16</v>
      </c>
      <c r="AA63" s="35" t="str">
        <f>INDEX('PUNTO 8 60 - 80 CM'!$H$14:$H$73,MATCH(RESULTADOS!$B$63,'PUNTO 8 60 - 80 CM'!$D$14:$D$73,0))</f>
        <v>&lt;0,05</v>
      </c>
      <c r="AB63" s="35" t="str">
        <f>INDEX('PUNTO 8 TUBO SIFON'!$H$14:$H$73,MATCH(RESULTADOS!$B$63,'PUNTO 8 TUBO SIFON'!$D$14:$D$73,0))</f>
        <v>&lt;0,05</v>
      </c>
      <c r="AC63" s="35" t="str">
        <f>INDEX('PUNTO 8 1,2 MTS TUBO SIFON'!$H$14:$H$73,MATCH(RESULTADOS!$B$63,'PUNTO 8 1,2 MTS TUBO SIFON'!$D$14:$D$73,0))</f>
        <v>&lt;0,05</v>
      </c>
      <c r="AD63" s="35" t="str">
        <f>INDEX('PUNTO 9 60 - 80 CM'!$H$14:$H$73,MATCH(RESULTADOS!$B$63,'PUNTO 9 60 - 80 CM'!$D$14:$D$73,0))</f>
        <v>&lt;0,05</v>
      </c>
      <c r="AE63" s="35" t="str">
        <f>INDEX('PUNTO 9 TUBO SIFON'!$H$14:$H$73,MATCH(RESULTADOS!$B$63,'PUNTO 9 TUBO SIFON'!$D$14:$D$73,0))</f>
        <v>&lt;0,05</v>
      </c>
      <c r="AF63" s="35" t="str">
        <f>INDEX('PUNTO 9 1,2 MTS TUBO SIFON'!$H$14:$H$73,MATCH(RESULTADOS!$B$63,'PUNTO 9 1,2 MTS TUBO SIFON'!$D$14:$D$73,0))</f>
        <v>&lt;0,05</v>
      </c>
      <c r="AG63" s="35" t="str">
        <f>INDEX('PUNTO 10 60 - 80 CM'!$H$14:$H$73,MATCH(RESULTADOS!$B$63,'PUNTO 10 60 - 80 CM'!$D$14:$D$73,0))</f>
        <v>&lt;0,05</v>
      </c>
      <c r="AH63" s="35" t="str">
        <f>INDEX('PUNTO 10 TUBO SIFON'!$H$14:$H$73,MATCH(RESULTADOS!$B$63,'PUNTO 10 TUBO SIFON'!$D$14:$D$73,0))</f>
        <v>&lt;0,05</v>
      </c>
      <c r="AI63" s="35" t="str">
        <f>INDEX('PUNTO 10 1,2 MTS TUBO SIFON'!$H$14:$H$73,MATCH(RESULTADOS!$B$63,'PUNTO 10 1,2 MTS TUBO SIFON'!$D$14:$D$73,0))</f>
        <v>&lt;0,05</v>
      </c>
      <c r="AK63" s="2"/>
    </row>
    <row r="64" spans="2:37" ht="15">
      <c r="B64" s="51" t="s">
        <v>235</v>
      </c>
      <c r="C64" s="36" t="s">
        <v>22</v>
      </c>
      <c r="D64" s="36" t="s">
        <v>101</v>
      </c>
      <c r="E64" s="35" t="str">
        <f>INDEX('JAULAS ACUATRUCHAS'!$H$14:$H$73,MATCH(RESULTADOS!$B$57,'JAULAS ACUATRUCHAS'!$D$14:$D$73,0)+6)</f>
        <v>&lt;0,04</v>
      </c>
      <c r="F64" s="35" t="str">
        <f>INDEX('PUNTO 1 60 - 80 CM'!$H$14:$H$73,MATCH(RESULTADOS!$B$64,'PUNTO 1 60 - 80 CM'!$D$14:$D$73,0))</f>
        <v>&lt;0,04</v>
      </c>
      <c r="G64" s="35" t="str">
        <f>INDEX('PUNTO 1 TUBO SIFON'!$H$14:$H$73,MATCH(RESULTADOS!$B$64,'PUNTO 1 TUBO SIFON'!$D$14:$D$73,0))</f>
        <v>&lt;0,04</v>
      </c>
      <c r="H64" s="35" t="str">
        <f>INDEX('PUNTO 1 1,2 MTS TUBO SIFON'!$H$14:$H$73,MATCH(RESULTADOS!$B$64,'PUNTO 1 1,2 MTS TUBO SIFON'!$D$14:$D$73,0))</f>
        <v>&lt;0,04</v>
      </c>
      <c r="I64" s="35" t="str">
        <f>INDEX('PUNTO 2 60 - 80 CM'!$H$14:$H$73,MATCH(RESULTADOS!$B$64,'PUNTO 2 60 - 80 CM'!$D$14:$D$73,0))</f>
        <v>&lt;0,04</v>
      </c>
      <c r="J64" s="35" t="str">
        <f>INDEX('PUNTO 2 TUBO SIFON'!$H$14:$H$73,MATCH(RESULTADOS!$B$64,'PUNTO 2 TUBO SIFON'!$D$14:$D$73,0))</f>
        <v>&lt;0,04</v>
      </c>
      <c r="K64" s="35" t="str">
        <f>INDEX('PUNTO 2 1,2 MTS TUBO SIFON'!$H$14:$H$73,MATCH(RESULTADOS!$B$64,'PUNTO 2 1,2 MTS TUBO SIFON'!$D$14:$D$73,0))</f>
        <v>&lt;0,04</v>
      </c>
      <c r="L64" s="35" t="str">
        <f>INDEX('PUNTO 3 60 - 80 CM'!$H$14:$H$73,MATCH(RESULTADOS!$B$64,'PUNTO 3 60 - 80 CM'!$D$14:$D$73,0))</f>
        <v>&lt;0,04</v>
      </c>
      <c r="M64" s="35" t="str">
        <f>INDEX('PUNTO 3 TUBO SIFON'!$H$14:$H$73,MATCH(RESULTADOS!$B$64,'PUNTO 3 TUBO SIFON'!$D$14:$D$73,0))</f>
        <v>&lt;0,04</v>
      </c>
      <c r="N64" s="35" t="str">
        <f>INDEX('PUNTO 3 1,2 MTS TUBO SIFON'!$H$14:$H$73,MATCH(RESULTADOS!$B$64,'PUNTO 3 1,2 MTS TUBO SIFON'!$D$14:$D$73,0))</f>
        <v>&lt;0,04</v>
      </c>
      <c r="O64" s="35" t="str">
        <f>INDEX('PUNTO 4 60 - 80 CM'!$H$14:$H$73,MATCH(RESULTADOS!$B$64,'PUNTO 4 60 - 80 CM'!$D$14:$D$73,0))</f>
        <v>&lt;0,04</v>
      </c>
      <c r="P64" s="35" t="str">
        <f>INDEX('PUNTO 4 TUBO SIFON'!$H$14:$H$73,MATCH(RESULTADOS!$B$64,'PUNTO 4 TUBO SIFON'!$D$14:$D$73,0))</f>
        <v>&lt;0,04</v>
      </c>
      <c r="Q64" s="35" t="str">
        <f>INDEX('PUNTO 4 1,2 MTS TUBO SIFON'!$H$14:$H$73,MATCH(RESULTADOS!$B$64,'PUNTO 4 1,2 MTS TUBO SIFON'!$D$14:$D$73,0))</f>
        <v>&lt;0,04</v>
      </c>
      <c r="R64" s="35" t="str">
        <f>INDEX('PUNTO 5 60 - 80 CM'!$H$14:$H$73,MATCH(RESULTADOS!$B$64,'PUNTO 5 60 - 80 CM'!$D$14:$D$73,0))</f>
        <v>&lt;0,04</v>
      </c>
      <c r="S64" s="35" t="str">
        <f>INDEX('PUNTO 5 TUBO SIFON'!$H$14:$H$73,MATCH(RESULTADOS!$B$64,'PUNTO 5 TUBO SIFON'!$D$14:$D$73,0))</f>
        <v>&lt;0,04</v>
      </c>
      <c r="T64" s="35" t="str">
        <f>INDEX('PUNTO 5 1,2 MTS TUBO SIFON'!$H$14:$H$73,MATCH(RESULTADOS!$B$64,'PUNTO 5 1,2 MTS TUBO SIFON'!$D$14:$D$73,0))</f>
        <v>&lt;0,04</v>
      </c>
      <c r="U64" s="35" t="str">
        <f>INDEX('PUNTO 6 60 - 80 CM'!$H$14:$H$73,MATCH(RESULTADOS!$B$64,'PUNTO 6 60 - 80 CM'!$D$14:$D$73,0))</f>
        <v>&lt;0,04</v>
      </c>
      <c r="V64" s="35" t="str">
        <f>INDEX('PUNTO 6 TUBO SIFON'!$H$14:$H$73,MATCH(RESULTADOS!$B$64,'PUNTO 6 TUBO SIFON'!$D$14:$D$73,0))</f>
        <v>&lt;0,04</v>
      </c>
      <c r="W64" s="35" t="str">
        <f>INDEX('PUNTO 6 1,2 MTS TUBO SIFON'!$H$14:$H$73,MATCH(RESULTADOS!$B$64,'PUNTO 6 1,2 MTS TUBO SIFON'!$D$14:$D$73,0))</f>
        <v>&lt;0,04</v>
      </c>
      <c r="X64" s="35" t="str">
        <f>INDEX('PUNTO 7 60 - 80 CM'!$H$14:$H$73,MATCH(RESULTADOS!$B$64,'PUNTO 7 60 - 80 CM'!$D$14:$D$73,0))</f>
        <v>&lt;0,04</v>
      </c>
      <c r="Y64" s="35" t="str">
        <f>INDEX('PUNTO 7 TUBO SIFON'!$H$14:$H$73,MATCH(RESULTADOS!$B$64,'PUNTO 7 TUBO SIFON'!$D$14:$D$73,0))</f>
        <v>&lt;0,04</v>
      </c>
      <c r="Z64" s="35" t="str">
        <f>INDEX('PUNTO 7 1,2 MTS TUBO SIFON'!$H$14:$H$73,MATCH(RESULTADOS!$B$64,'PUNTO 7 1,2 MTS TUBO SIFON'!$D$14:$D$73,0))</f>
        <v>&lt;0,04</v>
      </c>
      <c r="AA64" s="35" t="str">
        <f>INDEX('PUNTO 8 60 - 80 CM'!$H$14:$H$73,MATCH(RESULTADOS!$B$64,'PUNTO 8 60 - 80 CM'!$D$14:$D$73,0))</f>
        <v>&lt;0,04</v>
      </c>
      <c r="AB64" s="35" t="str">
        <f>INDEX('PUNTO 8 TUBO SIFON'!$H$14:$H$73,MATCH(RESULTADOS!$B$64,'PUNTO 8 TUBO SIFON'!$D$14:$D$73,0))</f>
        <v>&lt;0,04</v>
      </c>
      <c r="AC64" s="35" t="str">
        <f>INDEX('PUNTO 8 1,2 MTS TUBO SIFON'!$H$14:$H$73,MATCH(RESULTADOS!$B$64,'PUNTO 8 1,2 MTS TUBO SIFON'!$D$14:$D$73,0))</f>
        <v>&lt;0,04</v>
      </c>
      <c r="AD64" s="35" t="str">
        <f>INDEX('PUNTO 9 60 - 80 CM'!$H$14:$H$73,MATCH(RESULTADOS!$B$64,'PUNTO 9 60 - 80 CM'!$D$14:$D$73,0))</f>
        <v>&lt;0,04</v>
      </c>
      <c r="AE64" s="35" t="str">
        <f>INDEX('PUNTO 9 TUBO SIFON'!$H$14:$H$73,MATCH(RESULTADOS!$B$64,'PUNTO 9 TUBO SIFON'!$D$14:$D$73,0))</f>
        <v>&lt;0,04</v>
      </c>
      <c r="AF64" s="35" t="str">
        <f>INDEX('PUNTO 9 1,2 MTS TUBO SIFON'!$H$14:$H$73,MATCH(RESULTADOS!$B$64,'PUNTO 9 1,2 MTS TUBO SIFON'!$D$14:$D$73,0))</f>
        <v>&lt;0,04</v>
      </c>
      <c r="AG64" s="35" t="str">
        <f>INDEX('PUNTO 10 60 - 80 CM'!$H$14:$H$73,MATCH(RESULTADOS!$B$64,'PUNTO 10 60 - 80 CM'!$D$14:$D$73,0))</f>
        <v>&lt;0,04</v>
      </c>
      <c r="AH64" s="35" t="str">
        <f>INDEX('PUNTO 10 TUBO SIFON'!$H$14:$H$73,MATCH(RESULTADOS!$B$64,'PUNTO 10 TUBO SIFON'!$D$14:$D$73,0))</f>
        <v>&lt;0,04</v>
      </c>
      <c r="AI64" s="35" t="str">
        <f>INDEX('PUNTO 10 1,2 MTS TUBO SIFON'!$H$14:$H$73,MATCH(RESULTADOS!$B$64,'PUNTO 10 1,2 MTS TUBO SIFON'!$D$14:$D$73,0))</f>
        <v>&lt;0,04</v>
      </c>
      <c r="AK64" s="2"/>
    </row>
    <row r="65" spans="2:37" ht="15">
      <c r="B65" s="51" t="s">
        <v>236</v>
      </c>
      <c r="C65" s="36" t="s">
        <v>11</v>
      </c>
      <c r="D65" s="36" t="s">
        <v>102</v>
      </c>
      <c r="E65" s="35" t="str">
        <f>INDEX('JAULAS ACUATRUCHAS'!$H$14:$H$73,MATCH(RESULTADOS!$B$57,'JAULAS ACUATRUCHAS'!$D$14:$D$73,0)+7)</f>
        <v>&lt;0,02</v>
      </c>
      <c r="F65" s="35" t="str">
        <f>INDEX('PUNTO 1 60 - 80 CM'!$H$14:$H$73,MATCH(RESULTADOS!$B$65,'PUNTO 1 60 - 80 CM'!$D$14:$D$73,0))</f>
        <v>&lt;0,02</v>
      </c>
      <c r="G65" s="35" t="str">
        <f>INDEX('PUNTO 1 TUBO SIFON'!$H$14:$H$73,MATCH(RESULTADOS!$B$65,'PUNTO 1 TUBO SIFON'!$D$14:$D$73,0))</f>
        <v>&lt;0,02</v>
      </c>
      <c r="H65" s="35" t="str">
        <f>INDEX('PUNTO 1 1,2 MTS TUBO SIFON'!$H$14:$H$73,MATCH(RESULTADOS!$B$65,'PUNTO 1 1,2 MTS TUBO SIFON'!$D$14:$D$73,0))</f>
        <v>&lt;0,02</v>
      </c>
      <c r="I65" s="35" t="str">
        <f>INDEX('PUNTO 2 60 - 80 CM'!$H$14:$H$73,MATCH(RESULTADOS!$B$65,'PUNTO 2 60 - 80 CM'!$D$14:$D$73,0))</f>
        <v>&lt;0,02</v>
      </c>
      <c r="J65" s="35" t="str">
        <f>INDEX('PUNTO 2 TUBO SIFON'!$H$14:$H$73,MATCH(RESULTADOS!$B$65,'PUNTO 2 TUBO SIFON'!$D$14:$D$73,0))</f>
        <v>&lt;0,02</v>
      </c>
      <c r="K65" s="35" t="str">
        <f>INDEX('PUNTO 2 1,2 MTS TUBO SIFON'!$H$14:$H$73,MATCH(RESULTADOS!$B$65,'PUNTO 2 1,2 MTS TUBO SIFON'!$D$14:$D$73,0))</f>
        <v>&lt;0,02</v>
      </c>
      <c r="L65" s="35" t="str">
        <f>INDEX('PUNTO 3 60 - 80 CM'!$H$14:$H$73,MATCH(RESULTADOS!$B$65,'PUNTO 3 60 - 80 CM'!$D$14:$D$73,0))</f>
        <v>&lt;0,02</v>
      </c>
      <c r="M65" s="35" t="str">
        <f>INDEX('PUNTO 3 TUBO SIFON'!$H$14:$H$73,MATCH(RESULTADOS!$B$65,'PUNTO 3 TUBO SIFON'!$D$14:$D$73,0))</f>
        <v>&lt;0,02</v>
      </c>
      <c r="N65" s="35" t="str">
        <f>INDEX('PUNTO 3 1,2 MTS TUBO SIFON'!$H$14:$H$73,MATCH(RESULTADOS!$B$65,'PUNTO 3 1,2 MTS TUBO SIFON'!$D$14:$D$73,0))</f>
        <v>&lt;0,002</v>
      </c>
      <c r="O65" s="35" t="str">
        <f>INDEX('PUNTO 4 60 - 80 CM'!$H$14:$H$73,MATCH(RESULTADOS!$B$65,'PUNTO 4 60 - 80 CM'!$D$14:$D$73,0))</f>
        <v>&lt;0,02</v>
      </c>
      <c r="P65" s="35" t="str">
        <f>INDEX('PUNTO 4 TUBO SIFON'!$H$14:$H$73,MATCH(RESULTADOS!$B$65,'PUNTO 4 TUBO SIFON'!$D$14:$D$73,0))</f>
        <v>&lt;0,02</v>
      </c>
      <c r="Q65" s="35" t="str">
        <f>INDEX('PUNTO 4 1,2 MTS TUBO SIFON'!$H$14:$H$73,MATCH(RESULTADOS!$B$65,'PUNTO 4 1,2 MTS TUBO SIFON'!$D$14:$D$73,0))</f>
        <v>&lt;0,02</v>
      </c>
      <c r="R65" s="35" t="str">
        <f>INDEX('PUNTO 5 60 - 80 CM'!$H$14:$H$73,MATCH(RESULTADOS!$B$65,'PUNTO 5 60 - 80 CM'!$D$14:$D$73,0))</f>
        <v>&lt;0,02</v>
      </c>
      <c r="S65" s="35" t="str">
        <f>INDEX('PUNTO 5 TUBO SIFON'!$H$14:$H$73,MATCH(RESULTADOS!$B$65,'PUNTO 5 TUBO SIFON'!$D$14:$D$73,0))</f>
        <v>&lt;0,02</v>
      </c>
      <c r="T65" s="35" t="str">
        <f>INDEX('PUNTO 5 1,2 MTS TUBO SIFON'!$H$14:$H$73,MATCH(RESULTADOS!$B$65,'PUNTO 5 1,2 MTS TUBO SIFON'!$D$14:$D$73,0))</f>
        <v>&lt;0,02</v>
      </c>
      <c r="U65" s="35" t="str">
        <f>INDEX('PUNTO 6 60 - 80 CM'!$H$14:$H$73,MATCH(RESULTADOS!$B$65,'PUNTO 6 60 - 80 CM'!$D$14:$D$73,0))</f>
        <v>&lt;0,02</v>
      </c>
      <c r="V65" s="35" t="str">
        <f>INDEX('PUNTO 6 TUBO SIFON'!$H$14:$H$73,MATCH(RESULTADOS!$B$65,'PUNTO 6 TUBO SIFON'!$D$14:$D$73,0))</f>
        <v>&lt;0,02</v>
      </c>
      <c r="W65" s="35" t="str">
        <f>INDEX('PUNTO 6 1,2 MTS TUBO SIFON'!$H$14:$H$73,MATCH(RESULTADOS!$B$65,'PUNTO 6 1,2 MTS TUBO SIFON'!$D$14:$D$73,0))</f>
        <v>&lt;0,02</v>
      </c>
      <c r="X65" s="35" t="str">
        <f>INDEX('PUNTO 7 60 - 80 CM'!$H$14:$H$73,MATCH(RESULTADOS!$B$65,'PUNTO 7 60 - 80 CM'!$D$14:$D$73,0))</f>
        <v>&lt;0,02</v>
      </c>
      <c r="Y65" s="35" t="str">
        <f>INDEX('PUNTO 7 TUBO SIFON'!$H$14:$H$73,MATCH(RESULTADOS!$B$65,'PUNTO 7 TUBO SIFON'!$D$14:$D$73,0))</f>
        <v>&lt;0,02</v>
      </c>
      <c r="Z65" s="35" t="str">
        <f>INDEX('PUNTO 7 1,2 MTS TUBO SIFON'!$H$14:$H$73,MATCH(RESULTADOS!$B$65,'PUNTO 7 1,2 MTS TUBO SIFON'!$D$14:$D$73,0))</f>
        <v>&lt;0,02</v>
      </c>
      <c r="AA65" s="35" t="str">
        <f>INDEX('PUNTO 8 60 - 80 CM'!$H$14:$H$73,MATCH(RESULTADOS!$B$65,'PUNTO 8 60 - 80 CM'!$D$14:$D$73,0))</f>
        <v>&lt;0,02</v>
      </c>
      <c r="AB65" s="35" t="str">
        <f>INDEX('PUNTO 8 TUBO SIFON'!$H$14:$H$73,MATCH(RESULTADOS!$B$65,'PUNTO 8 TUBO SIFON'!$D$14:$D$73,0))</f>
        <v>&lt;0,02</v>
      </c>
      <c r="AC65" s="35" t="str">
        <f>INDEX('PUNTO 8 1,2 MTS TUBO SIFON'!$H$14:$H$73,MATCH(RESULTADOS!$B$65,'PUNTO 8 1,2 MTS TUBO SIFON'!$D$14:$D$73,0))</f>
        <v>&lt;0,02</v>
      </c>
      <c r="AD65" s="35" t="str">
        <f>INDEX('PUNTO 9 60 - 80 CM'!$H$14:$H$73,MATCH(RESULTADOS!$B$65,'PUNTO 9 60 - 80 CM'!$D$14:$D$73,0))</f>
        <v>&lt;0,02</v>
      </c>
      <c r="AE65" s="35" t="str">
        <f>INDEX('PUNTO 9 TUBO SIFON'!$H$14:$H$73,MATCH(RESULTADOS!$B$65,'PUNTO 9 TUBO SIFON'!$D$14:$D$73,0))</f>
        <v>&lt;0,02</v>
      </c>
      <c r="AF65" s="35" t="str">
        <f>INDEX('PUNTO 9 1,2 MTS TUBO SIFON'!$H$14:$H$73,MATCH(RESULTADOS!$B$65,'PUNTO 9 1,2 MTS TUBO SIFON'!$D$14:$D$73,0))</f>
        <v>&lt;0,02</v>
      </c>
      <c r="AG65" s="35" t="str">
        <f>INDEX('PUNTO 10 60 - 80 CM'!$H$14:$H$73,MATCH(RESULTADOS!$B$65,'PUNTO 10 60 - 80 CM'!$D$14:$D$73,0))</f>
        <v>&lt;0,02</v>
      </c>
      <c r="AH65" s="35" t="str">
        <f>INDEX('PUNTO 10 TUBO SIFON'!$H$14:$H$73,MATCH(RESULTADOS!$B$65,'PUNTO 10 TUBO SIFON'!$D$14:$D$73,0))</f>
        <v>&lt;0,02</v>
      </c>
      <c r="AI65" s="35" t="str">
        <f>INDEX('PUNTO 10 1,2 MTS TUBO SIFON'!$H$14:$H$73,MATCH(RESULTADOS!$B$65,'PUNTO 10 1,2 MTS TUBO SIFON'!$D$14:$D$73,0))</f>
        <v>&lt;0,02</v>
      </c>
      <c r="AK65" s="2"/>
    </row>
    <row r="66" spans="2:37" ht="11.25" customHeight="1">
      <c r="B66" s="51" t="s">
        <v>103</v>
      </c>
      <c r="C66" s="36" t="s">
        <v>85</v>
      </c>
      <c r="D66" s="36" t="s">
        <v>104</v>
      </c>
      <c r="E66" s="35" t="str">
        <f>INDEX('JAULAS ACUATRUCHAS'!$H$14:$H$73,MATCH(RESULTADOS!$B$57,'JAULAS ACUATRUCHAS'!$D$14:$D$73,0)+8)</f>
        <v>&lt;0,005</v>
      </c>
      <c r="F66" s="35" t="str">
        <f>INDEX('PUNTO 1 60 - 80 CM'!$H$14:$H$73,MATCH(RESULTADOS!$B$66,'PUNTO 1 60 - 80 CM'!$D$14:$D$73,0))</f>
        <v>&lt;0,005</v>
      </c>
      <c r="G66" s="35" t="str">
        <f>INDEX('PUNTO 1 TUBO SIFON'!$H$14:$H$73,MATCH(RESULTADOS!$B$66,'PUNTO 1 TUBO SIFON'!$D$14:$D$73,0))</f>
        <v>&lt;0,005</v>
      </c>
      <c r="H66" s="35" t="str">
        <f>INDEX('PUNTO 1 1,2 MTS TUBO SIFON'!$H$14:$H$73,MATCH(RESULTADOS!$B$66,'PUNTO 1 1,2 MTS TUBO SIFON'!$D$14:$D$73,0))</f>
        <v>&lt;0,005</v>
      </c>
      <c r="I66" s="35" t="str">
        <f>INDEX('PUNTO 2 60 - 80 CM'!$H$14:$H$73,MATCH(RESULTADOS!$B$66,'PUNTO 2 60 - 80 CM'!$D$14:$D$73,0))</f>
        <v>&lt;0,005</v>
      </c>
      <c r="J66" s="35" t="str">
        <f>INDEX('PUNTO 2 TUBO SIFON'!$H$14:$H$73,MATCH(RESULTADOS!$B$66,'PUNTO 2 TUBO SIFON'!$D$14:$D$73,0))</f>
        <v>&lt;0,005</v>
      </c>
      <c r="K66" s="35" t="str">
        <f>INDEX('PUNTO 2 1,2 MTS TUBO SIFON'!$H$14:$H$73,MATCH(RESULTADOS!$B$66,'PUNTO 2 1,2 MTS TUBO SIFON'!$D$14:$D$73,0))</f>
        <v>&lt;0,005</v>
      </c>
      <c r="L66" s="35" t="str">
        <f>INDEX('PUNTO 3 60 - 80 CM'!$H$14:$H$73,MATCH(RESULTADOS!$B$66,'PUNTO 3 60 - 80 CM'!$D$14:$D$73,0))</f>
        <v>&lt;0,005</v>
      </c>
      <c r="M66" s="35" t="str">
        <f>INDEX('PUNTO 3 TUBO SIFON'!$H$14:$H$73,MATCH(RESULTADOS!$B$66,'PUNTO 3 TUBO SIFON'!$D$14:$D$73,0))</f>
        <v>&lt;0,005</v>
      </c>
      <c r="N66" s="35" t="str">
        <f>INDEX('PUNTO 3 1,2 MTS TUBO SIFON'!$H$14:$H$73,MATCH(RESULTADOS!$B$66,'PUNTO 3 1,2 MTS TUBO SIFON'!$D$14:$D$73,0))</f>
        <v>&lt;0,005</v>
      </c>
      <c r="O66" s="35" t="str">
        <f>INDEX('PUNTO 4 60 - 80 CM'!$H$14:$H$73,MATCH(RESULTADOS!$B$66,'PUNTO 4 60 - 80 CM'!$D$14:$D$73,0))</f>
        <v>&lt;0,005</v>
      </c>
      <c r="P66" s="35" t="str">
        <f>INDEX('PUNTO 4 TUBO SIFON'!$H$14:$H$73,MATCH(RESULTADOS!$B$66,'PUNTO 4 TUBO SIFON'!$D$14:$D$73,0))</f>
        <v>&lt;0,005</v>
      </c>
      <c r="Q66" s="35" t="str">
        <f>INDEX('PUNTO 4 1,2 MTS TUBO SIFON'!$H$14:$H$73,MATCH(RESULTADOS!$B$66,'PUNTO 4 1,2 MTS TUBO SIFON'!$D$14:$D$73,0))</f>
        <v>&lt;0,005</v>
      </c>
      <c r="R66" s="35" t="str">
        <f>INDEX('PUNTO 5 60 - 80 CM'!$H$14:$H$73,MATCH(RESULTADOS!$B$66,'PUNTO 5 60 - 80 CM'!$D$14:$D$73,0))</f>
        <v>&lt;0,005</v>
      </c>
      <c r="S66" s="35" t="str">
        <f>INDEX('PUNTO 5 TUBO SIFON'!$H$14:$H$73,MATCH(RESULTADOS!$B$66,'PUNTO 5 TUBO SIFON'!$D$14:$D$73,0))</f>
        <v>&lt;0,005</v>
      </c>
      <c r="T66" s="35" t="str">
        <f>INDEX('PUNTO 5 1,2 MTS TUBO SIFON'!$H$14:$H$73,MATCH(RESULTADOS!$B$66,'PUNTO 5 1,2 MTS TUBO SIFON'!$D$14:$D$73,0))</f>
        <v>&lt;0,005</v>
      </c>
      <c r="U66" s="35" t="str">
        <f>INDEX('PUNTO 6 60 - 80 CM'!$H$14:$H$73,MATCH(RESULTADOS!$B$66,'PUNTO 6 60 - 80 CM'!$D$14:$D$73,0))</f>
        <v>&lt;0,005</v>
      </c>
      <c r="V66" s="35" t="str">
        <f>INDEX('PUNTO 6 TUBO SIFON'!$H$14:$H$73,MATCH(RESULTADOS!$B$66,'PUNTO 6 TUBO SIFON'!$D$14:$D$73,0))</f>
        <v>&lt;0,005</v>
      </c>
      <c r="W66" s="35" t="str">
        <f>INDEX('PUNTO 6 1,2 MTS TUBO SIFON'!$H$14:$H$73,MATCH(RESULTADOS!$B$66,'PUNTO 6 1,2 MTS TUBO SIFON'!$D$14:$D$73,0))</f>
        <v>&lt;0,005</v>
      </c>
      <c r="X66" s="35" t="str">
        <f>INDEX('PUNTO 7 60 - 80 CM'!$H$14:$H$73,MATCH(RESULTADOS!$B$66,'PUNTO 7 60 - 80 CM'!$D$14:$D$73,0))</f>
        <v>&lt;0,005</v>
      </c>
      <c r="Y66" s="35" t="str">
        <f>INDEX('PUNTO 7 TUBO SIFON'!$H$14:$H$73,MATCH(RESULTADOS!$B$66,'PUNTO 7 TUBO SIFON'!$D$14:$D$73,0))</f>
        <v>&lt;0,005</v>
      </c>
      <c r="Z66" s="35" t="str">
        <f>INDEX('PUNTO 7 1,2 MTS TUBO SIFON'!$H$14:$H$73,MATCH(RESULTADOS!$B$66,'PUNTO 7 1,2 MTS TUBO SIFON'!$D$14:$D$73,0))</f>
        <v>&lt;0,005</v>
      </c>
      <c r="AA66" s="35" t="str">
        <f>INDEX('PUNTO 8 60 - 80 CM'!$H$14:$H$73,MATCH(RESULTADOS!$B$66,'PUNTO 8 60 - 80 CM'!$D$14:$D$73,0))</f>
        <v>&lt;0,005</v>
      </c>
      <c r="AB66" s="35" t="str">
        <f>INDEX('PUNTO 8 TUBO SIFON'!$H$14:$H$73,MATCH(RESULTADOS!$B$66,'PUNTO 8 TUBO SIFON'!$D$14:$D$73,0))</f>
        <v>&lt;0,005</v>
      </c>
      <c r="AC66" s="35" t="str">
        <f>INDEX('PUNTO 8 1,2 MTS TUBO SIFON'!$H$14:$H$73,MATCH(RESULTADOS!$B$66,'PUNTO 8 1,2 MTS TUBO SIFON'!$D$14:$D$73,0))</f>
        <v>&lt;0,005</v>
      </c>
      <c r="AD66" s="35" t="str">
        <f>INDEX('PUNTO 9 60 - 80 CM'!$H$14:$H$73,MATCH(RESULTADOS!$B$66,'PUNTO 9 60 - 80 CM'!$D$14:$D$73,0))</f>
        <v>&lt;0,005</v>
      </c>
      <c r="AE66" s="35" t="str">
        <f>INDEX('PUNTO 9 TUBO SIFON'!$H$14:$H$73,MATCH(RESULTADOS!$B$66,'PUNTO 9 TUBO SIFON'!$D$14:$D$73,0))</f>
        <v>&lt;0,005</v>
      </c>
      <c r="AF66" s="35" t="str">
        <f>INDEX('PUNTO 9 1,2 MTS TUBO SIFON'!$H$14:$H$73,MATCH(RESULTADOS!$B$66,'PUNTO 9 1,2 MTS TUBO SIFON'!$D$14:$D$73,0))</f>
        <v>&lt;0,005</v>
      </c>
      <c r="AG66" s="35" t="str">
        <f>INDEX('PUNTO 10 60 - 80 CM'!$H$14:$H$73,MATCH(RESULTADOS!$B$66,'PUNTO 10 60 - 80 CM'!$D$14:$D$73,0))</f>
        <v>&lt;0,005</v>
      </c>
      <c r="AH66" s="35" t="str">
        <f>INDEX('PUNTO 10 TUBO SIFON'!$H$14:$H$73,MATCH(RESULTADOS!$B$66,'PUNTO 10 TUBO SIFON'!$D$14:$D$73,0))</f>
        <v>&lt;0,005</v>
      </c>
      <c r="AI66" s="35" t="str">
        <f>INDEX('PUNTO 10 1,2 MTS TUBO SIFON'!$H$14:$H$73,MATCH(RESULTADOS!$B$66,'PUNTO 10 1,2 MTS TUBO SIFON'!$D$14:$D$73,0))</f>
        <v>&lt;0,005</v>
      </c>
      <c r="AK66" s="2"/>
    </row>
    <row r="67" spans="2:37" ht="15">
      <c r="B67" s="51" t="s">
        <v>237</v>
      </c>
      <c r="C67" s="36" t="s">
        <v>106</v>
      </c>
      <c r="D67" s="36" t="s">
        <v>86</v>
      </c>
      <c r="E67" s="35" t="str">
        <f>INDEX('JAULAS ACUATRUCHAS'!$H$14:$H$73,MATCH(RESULTADOS!$B$57,'JAULAS ACUATRUCHAS'!$D$14:$D$73,0)+9)</f>
        <v>&lt;0,1</v>
      </c>
      <c r="F67" s="35" t="str">
        <f>INDEX('PUNTO 1 60 - 80 CM'!$H$14:$H$73,MATCH(RESULTADOS!$B$67,'PUNTO 1 60 - 80 CM'!$D$14:$D$73,0))</f>
        <v>&lt;0,1</v>
      </c>
      <c r="G67" s="35" t="str">
        <f>INDEX('PUNTO 1 TUBO SIFON'!$H$14:$H$73,MATCH(RESULTADOS!$B$67,'PUNTO 1 TUBO SIFON'!$D$14:$D$73,0))</f>
        <v>&lt;0,1</v>
      </c>
      <c r="H67" s="35" t="str">
        <f>INDEX('PUNTO 1 1,2 MTS TUBO SIFON'!$H$14:$H$73,MATCH(RESULTADOS!$B$67,'PUNTO 1 1,2 MTS TUBO SIFON'!$D$14:$D$73,0))</f>
        <v>&lt;0,1</v>
      </c>
      <c r="I67" s="35" t="str">
        <f>INDEX('PUNTO 2 60 - 80 CM'!$H$14:$H$73,MATCH(RESULTADOS!$B$67,'PUNTO 2 60 - 80 CM'!$D$14:$D$73,0))</f>
        <v>&lt;0,1</v>
      </c>
      <c r="J67" s="35" t="str">
        <f>INDEX('PUNTO 2 TUBO SIFON'!$H$14:$H$73,MATCH(RESULTADOS!$B$67,'PUNTO 2 TUBO SIFON'!$D$14:$D$73,0))</f>
        <v>&lt;0,1</v>
      </c>
      <c r="K67" s="35" t="str">
        <f>INDEX('PUNTO 2 1,2 MTS TUBO SIFON'!$H$14:$H$73,MATCH(RESULTADOS!$B$67,'PUNTO 2 1,2 MTS TUBO SIFON'!$D$14:$D$73,0))</f>
        <v>&lt;0,1</v>
      </c>
      <c r="L67" s="35" t="str">
        <f>INDEX('PUNTO 3 60 - 80 CM'!$H$14:$H$73,MATCH(RESULTADOS!$B$67,'PUNTO 3 60 - 80 CM'!$D$14:$D$73,0))</f>
        <v>&lt;0,1</v>
      </c>
      <c r="M67" s="35" t="str">
        <f>INDEX('PUNTO 3 TUBO SIFON'!$H$14:$H$73,MATCH(RESULTADOS!$B$67,'PUNTO 3 TUBO SIFON'!$D$14:$D$73,0))</f>
        <v>&lt;0,1</v>
      </c>
      <c r="N67" s="35" t="str">
        <f>INDEX('PUNTO 3 1,2 MTS TUBO SIFON'!$H$14:$H$73,MATCH(RESULTADOS!$B$67,'PUNTO 3 1,2 MTS TUBO SIFON'!$D$14:$D$73,0))</f>
        <v>&lt;0,1</v>
      </c>
      <c r="O67" s="35" t="str">
        <f>INDEX('PUNTO 4 60 - 80 CM'!$H$14:$H$73,MATCH(RESULTADOS!$B$67,'PUNTO 4 60 - 80 CM'!$D$14:$D$73,0))</f>
        <v>&lt;0,1</v>
      </c>
      <c r="P67" s="35" t="str">
        <f>INDEX('PUNTO 4 TUBO SIFON'!$H$14:$H$73,MATCH(RESULTADOS!$B$67,'PUNTO 4 TUBO SIFON'!$D$14:$D$73,0))</f>
        <v>&lt;0,1</v>
      </c>
      <c r="Q67" s="35" t="str">
        <f>INDEX('PUNTO 4 1,2 MTS TUBO SIFON'!$H$14:$H$73,MATCH(RESULTADOS!$B$67,'PUNTO 4 1,2 MTS TUBO SIFON'!$D$14:$D$73,0))</f>
        <v>&lt;0,1</v>
      </c>
      <c r="R67" s="35" t="str">
        <f>INDEX('PUNTO 5 60 - 80 CM'!$H$14:$H$73,MATCH(RESULTADOS!$B$67,'PUNTO 5 60 - 80 CM'!$D$14:$D$73,0))</f>
        <v>&lt;0,1</v>
      </c>
      <c r="S67" s="35" t="str">
        <f>INDEX('PUNTO 5 TUBO SIFON'!$H$14:$H$73,MATCH(RESULTADOS!$B$67,'PUNTO 5 TUBO SIFON'!$D$14:$D$73,0))</f>
        <v>&lt;0,1</v>
      </c>
      <c r="T67" s="35" t="str">
        <f>INDEX('PUNTO 5 1,2 MTS TUBO SIFON'!$H$14:$H$73,MATCH(RESULTADOS!$B$67,'PUNTO 5 1,2 MTS TUBO SIFON'!$D$14:$D$73,0))</f>
        <v>&lt;0,10</v>
      </c>
      <c r="U67" s="35" t="str">
        <f>INDEX('PUNTO 6 60 - 80 CM'!$H$14:$H$73,MATCH(RESULTADOS!$B$67,'PUNTO 6 60 - 80 CM'!$D$14:$D$73,0))</f>
        <v>&lt;0,1</v>
      </c>
      <c r="V67" s="35" t="str">
        <f>INDEX('PUNTO 6 TUBO SIFON'!$H$14:$H$73,MATCH(RESULTADOS!$B$67,'PUNTO 6 TUBO SIFON'!$D$14:$D$73,0))</f>
        <v>&lt;0,1</v>
      </c>
      <c r="W67" s="35" t="str">
        <f>INDEX('PUNTO 6 1,2 MTS TUBO SIFON'!$H$14:$H$73,MATCH(RESULTADOS!$B$67,'PUNTO 6 1,2 MTS TUBO SIFON'!$D$14:$D$73,0))</f>
        <v>&lt;0,1</v>
      </c>
      <c r="X67" s="35" t="str">
        <f>INDEX('PUNTO 7 60 - 80 CM'!$H$14:$H$73,MATCH(RESULTADOS!$B$67,'PUNTO 7 60 - 80 CM'!$D$14:$D$73,0))</f>
        <v>&lt;0,1</v>
      </c>
      <c r="Y67" s="35" t="str">
        <f>INDEX('PUNTO 7 TUBO SIFON'!$H$14:$H$73,MATCH(RESULTADOS!$B$67,'PUNTO 7 TUBO SIFON'!$D$14:$D$73,0))</f>
        <v>&lt;0,1</v>
      </c>
      <c r="Z67" s="35" t="str">
        <f>INDEX('PUNTO 7 1,2 MTS TUBO SIFON'!$H$14:$H$73,MATCH(RESULTADOS!$B$67,'PUNTO 7 1,2 MTS TUBO SIFON'!$D$14:$D$73,0))</f>
        <v>&lt;0,1</v>
      </c>
      <c r="AA67" s="35" t="str">
        <f>INDEX('PUNTO 8 60 - 80 CM'!$H$14:$H$73,MATCH(RESULTADOS!$B$67,'PUNTO 8 60 - 80 CM'!$D$14:$D$73,0))</f>
        <v>&lt;0,1</v>
      </c>
      <c r="AB67" s="35" t="str">
        <f>INDEX('PUNTO 8 TUBO SIFON'!$H$14:$H$73,MATCH(RESULTADOS!$B$67,'PUNTO 8 TUBO SIFON'!$D$14:$D$73,0))</f>
        <v>&lt;0,1</v>
      </c>
      <c r="AC67" s="35" t="str">
        <f>INDEX('PUNTO 8 1,2 MTS TUBO SIFON'!$H$14:$H$73,MATCH(RESULTADOS!$B$67,'PUNTO 8 1,2 MTS TUBO SIFON'!$D$14:$D$73,0))</f>
        <v>&lt;0,1</v>
      </c>
      <c r="AD67" s="35" t="str">
        <f>INDEX('PUNTO 9 60 - 80 CM'!$H$14:$H$73,MATCH(RESULTADOS!$B$67,'PUNTO 9 60 - 80 CM'!$D$14:$D$73,0))</f>
        <v>&lt;0,1</v>
      </c>
      <c r="AE67" s="35" t="str">
        <f>INDEX('PUNTO 9 TUBO SIFON'!$H$14:$H$73,MATCH(RESULTADOS!$B$67,'PUNTO 9 TUBO SIFON'!$D$14:$D$73,0))</f>
        <v>&lt;0,1</v>
      </c>
      <c r="AF67" s="35" t="str">
        <f>INDEX('PUNTO 9 1,2 MTS TUBO SIFON'!$H$14:$H$73,MATCH(RESULTADOS!$B$67,'PUNTO 9 1,2 MTS TUBO SIFON'!$D$14:$D$73,0))</f>
        <v>&lt;0,1</v>
      </c>
      <c r="AG67" s="35" t="str">
        <f>INDEX('PUNTO 10 60 - 80 CM'!$H$14:$H$73,MATCH(RESULTADOS!$B$67,'PUNTO 10 60 - 80 CM'!$D$14:$D$73,0))</f>
        <v>&lt;0,1</v>
      </c>
      <c r="AH67" s="35" t="str">
        <f>INDEX('PUNTO 10 TUBO SIFON'!$H$14:$H$73,MATCH(RESULTADOS!$B$67,'PUNTO 10 TUBO SIFON'!$D$14:$D$73,0))</f>
        <v>&lt;0,1</v>
      </c>
      <c r="AI67" s="35" t="str">
        <f>INDEX('PUNTO 10 1,2 MTS TUBO SIFON'!$H$14:$H$73,MATCH(RESULTADOS!$B$67,'PUNTO 10 1,2 MTS TUBO SIFON'!$D$14:$D$73,0))</f>
        <v>&lt;0,1</v>
      </c>
      <c r="AK67" s="2"/>
    </row>
    <row r="68" spans="2:37" ht="15">
      <c r="B68" s="51" t="s">
        <v>238</v>
      </c>
      <c r="C68" s="36" t="s">
        <v>26</v>
      </c>
      <c r="D68" s="36" t="s">
        <v>222</v>
      </c>
      <c r="E68" s="35" t="str">
        <f>INDEX('JAULAS ACUATRUCHAS'!$H$14:$H$73,MATCH(RESULTADOS!$B$57,'JAULAS ACUATRUCHAS'!$D$14:$D$73,0)+10)</f>
        <v>&lt;10,0</v>
      </c>
      <c r="F68" s="35" t="str">
        <f>INDEX('PUNTO 1 60 - 80 CM'!$H$14:$H$73,MATCH(RESULTADOS!$B$68,'PUNTO 1 60 - 80 CM'!$D$14:$D$73,0))</f>
        <v>&lt;10,0</v>
      </c>
      <c r="G68" s="35" t="str">
        <f>INDEX('PUNTO 1 TUBO SIFON'!$H$14:$H$73,MATCH(RESULTADOS!$B$68,'PUNTO 1 TUBO SIFON'!$D$14:$D$73,0))</f>
        <v>&lt;10,0</v>
      </c>
      <c r="H68" s="35" t="str">
        <f>INDEX('PUNTO 1 1,2 MTS TUBO SIFON'!$H$14:$H$73,MATCH(RESULTADOS!$B$68,'PUNTO 1 1,2 MTS TUBO SIFON'!$D$14:$D$73,0))</f>
        <v>&lt;10,0</v>
      </c>
      <c r="I68" s="35" t="str">
        <f>INDEX('PUNTO 2 60 - 80 CM'!$H$14:$H$73,MATCH(RESULTADOS!$B$68,'PUNTO 2 60 - 80 CM'!$D$14:$D$73,0))</f>
        <v>&lt;10,0</v>
      </c>
      <c r="J68" s="35" t="str">
        <f>INDEX('PUNTO 2 TUBO SIFON'!$H$14:$H$73,MATCH(RESULTADOS!$B$68,'PUNTO 2 TUBO SIFON'!$D$14:$D$73,0))</f>
        <v>&lt;10,0</v>
      </c>
      <c r="K68" s="35" t="str">
        <f>INDEX('PUNTO 2 1,2 MTS TUBO SIFON'!$H$14:$H$73,MATCH(RESULTADOS!$B$68,'PUNTO 2 1,2 MTS TUBO SIFON'!$D$14:$D$73,0))</f>
        <v>&lt;10,0</v>
      </c>
      <c r="L68" s="35" t="str">
        <f>INDEX('PUNTO 3 60 - 80 CM'!$H$14:$H$73,MATCH(RESULTADOS!$B$68,'PUNTO 3 60 - 80 CM'!$D$14:$D$73,0))</f>
        <v>&lt;10,0</v>
      </c>
      <c r="M68" s="35" t="str">
        <f>INDEX('PUNTO 3 TUBO SIFON'!$H$14:$H$73,MATCH(RESULTADOS!$B$68,'PUNTO 3 TUBO SIFON'!$D$14:$D$73,0))</f>
        <v>&lt;10,0</v>
      </c>
      <c r="N68" s="35" t="str">
        <f>INDEX('PUNTO 3 1,2 MTS TUBO SIFON'!$H$14:$H$73,MATCH(RESULTADOS!$B$68,'PUNTO 3 1,2 MTS TUBO SIFON'!$D$14:$D$73,0))</f>
        <v>&lt;10,0</v>
      </c>
      <c r="O68" s="35" t="str">
        <f>INDEX('PUNTO 4 60 - 80 CM'!$H$14:$H$73,MATCH(RESULTADOS!$B$68,'PUNTO 4 60 - 80 CM'!$D$14:$D$73,0))</f>
        <v>&lt;10,0</v>
      </c>
      <c r="P68" s="35">
        <f>INDEX('PUNTO 4 TUBO SIFON'!$H$14:$H$73,MATCH(RESULTADOS!$B$68,'PUNTO 4 TUBO SIFON'!$D$14:$D$73,0))</f>
        <v>11.4</v>
      </c>
      <c r="Q68" s="35">
        <f>INDEX('PUNTO 4 1,2 MTS TUBO SIFON'!$H$14:$H$73,MATCH(RESULTADOS!$B$68,'PUNTO 4 1,2 MTS TUBO SIFON'!$D$14:$D$73,0))</f>
        <v>11.1</v>
      </c>
      <c r="R68" s="35" t="str">
        <f>INDEX('PUNTO 5 60 - 80 CM'!$H$14:$H$73,MATCH(RESULTADOS!$B$68,'PUNTO 5 60 - 80 CM'!$D$14:$D$73,0))</f>
        <v>&lt;10,0</v>
      </c>
      <c r="S68" s="35" t="str">
        <f>INDEX('PUNTO 5 TUBO SIFON'!$H$14:$H$73,MATCH(RESULTADOS!$B$68,'PUNTO 5 TUBO SIFON'!$D$14:$D$73,0))</f>
        <v>&lt;10,0</v>
      </c>
      <c r="T68" s="35" t="str">
        <f>INDEX('PUNTO 5 1,2 MTS TUBO SIFON'!$H$14:$H$73,MATCH(RESULTADOS!$B$68,'PUNTO 5 1,2 MTS TUBO SIFON'!$D$14:$D$73,0))</f>
        <v>&lt;10,0</v>
      </c>
      <c r="U68" s="35" t="str">
        <f>INDEX('PUNTO 6 60 - 80 CM'!$H$14:$H$73,MATCH(RESULTADOS!$B$68,'PUNTO 6 60 - 80 CM'!$D$14:$D$73,0))</f>
        <v>&lt;10,0</v>
      </c>
      <c r="V68" s="35" t="str">
        <f>INDEX('PUNTO 6 TUBO SIFON'!$H$14:$H$73,MATCH(RESULTADOS!$B$68,'PUNTO 6 TUBO SIFON'!$D$14:$D$73,0))</f>
        <v>&lt;10,0</v>
      </c>
      <c r="W68" s="35" t="str">
        <f>INDEX('PUNTO 6 1,2 MTS TUBO SIFON'!$H$14:$H$73,MATCH(RESULTADOS!$B$68,'PUNTO 6 1,2 MTS TUBO SIFON'!$D$14:$D$73,0))</f>
        <v>&lt;10,0</v>
      </c>
      <c r="X68" s="35" t="str">
        <f>INDEX('PUNTO 7 60 - 80 CM'!$H$14:$H$73,MATCH(RESULTADOS!$B$68,'PUNTO 7 60 - 80 CM'!$D$14:$D$73,0))</f>
        <v>&lt;10,0</v>
      </c>
      <c r="Y68" s="35" t="str">
        <f>INDEX('PUNTO 7 TUBO SIFON'!$H$14:$H$73,MATCH(RESULTADOS!$B$68,'PUNTO 7 TUBO SIFON'!$D$14:$D$73,0))</f>
        <v>&lt;10,0</v>
      </c>
      <c r="Z68" s="35" t="str">
        <f>INDEX('PUNTO 7 1,2 MTS TUBO SIFON'!$H$14:$H$73,MATCH(RESULTADOS!$B$68,'PUNTO 7 1,2 MTS TUBO SIFON'!$D$14:$D$73,0))</f>
        <v>&lt;10,0</v>
      </c>
      <c r="AA68" s="35" t="str">
        <f>INDEX('PUNTO 8 60 - 80 CM'!$H$14:$H$73,MATCH(RESULTADOS!$B$68,'PUNTO 8 60 - 80 CM'!$D$14:$D$73,0))</f>
        <v>&lt;10,0</v>
      </c>
      <c r="AB68" s="35" t="str">
        <f>INDEX('PUNTO 8 TUBO SIFON'!$H$14:$H$73,MATCH(RESULTADOS!$B$68,'PUNTO 8 TUBO SIFON'!$D$14:$D$73,0))</f>
        <v>&lt;10,0</v>
      </c>
      <c r="AC68" s="35" t="str">
        <f>INDEX('PUNTO 8 1,2 MTS TUBO SIFON'!$H$14:$H$73,MATCH(RESULTADOS!$B$68,'PUNTO 8 1,2 MTS TUBO SIFON'!$D$14:$D$73,0))</f>
        <v>&lt;10,0</v>
      </c>
      <c r="AD68" s="35" t="str">
        <f>INDEX('PUNTO 9 60 - 80 CM'!$H$14:$H$73,MATCH(RESULTADOS!$B$68,'PUNTO 9 60 - 80 CM'!$D$14:$D$73,0))</f>
        <v>&lt;10,0</v>
      </c>
      <c r="AE68" s="35">
        <f>INDEX('PUNTO 9 TUBO SIFON'!$H$14:$H$73,MATCH(RESULTADOS!$B$68,'PUNTO 9 TUBO SIFON'!$D$14:$D$73,0))</f>
        <v>10.7</v>
      </c>
      <c r="AF68" s="35">
        <f>INDEX('PUNTO 9 1,2 MTS TUBO SIFON'!$H$14:$H$73,MATCH(RESULTADOS!$B$68,'PUNTO 9 1,2 MTS TUBO SIFON'!$D$14:$D$73,0))</f>
        <v>10.1</v>
      </c>
      <c r="AG68" s="35">
        <f>INDEX('PUNTO 10 60 - 80 CM'!$H$14:$H$73,MATCH(RESULTADOS!$B$68,'PUNTO 10 60 - 80 CM'!$D$14:$D$73,0))</f>
        <v>11.3</v>
      </c>
      <c r="AH68" s="35">
        <f>INDEX('PUNTO 10 TUBO SIFON'!$H$14:$H$73,MATCH(RESULTADOS!$B$68,'PUNTO 10 TUBO SIFON'!$D$14:$D$73,0))</f>
        <v>18.5</v>
      </c>
      <c r="AI68" s="35">
        <f>INDEX('PUNTO 10 1,2 MTS TUBO SIFON'!$H$14:$H$73,MATCH(RESULTADOS!$B$68,'PUNTO 10 1,2 MTS TUBO SIFON'!$D$14:$D$73,0))</f>
        <v>10.2</v>
      </c>
      <c r="AK68" s="2"/>
    </row>
    <row r="69" spans="2:37" ht="15">
      <c r="B69" s="51" t="s">
        <v>239</v>
      </c>
      <c r="C69" s="36" t="s">
        <v>112</v>
      </c>
      <c r="D69" s="36" t="s">
        <v>109</v>
      </c>
      <c r="E69" s="35" t="str">
        <f>INDEX('JAULAS ACUATRUCHAS'!$H$14:$H$73,MATCH(RESULTADOS!$B$57,'JAULAS ACUATRUCHAS'!$D$14:$D$73,0)+11)</f>
        <v>&lt;0,07</v>
      </c>
      <c r="F69" s="35" t="str">
        <f>INDEX('PUNTO 1 60 - 80 CM'!$H$14:$H$73,MATCH(RESULTADOS!$B$69,'PUNTO 1 60 - 80 CM'!$D$14:$D$73,0))</f>
        <v>&lt;0,07</v>
      </c>
      <c r="G69" s="35" t="str">
        <f>INDEX('PUNTO 1 TUBO SIFON'!$H$14:$H$73,MATCH(RESULTADOS!$B$69,'PUNTO 1 TUBO SIFON'!$D$14:$D$73,0))</f>
        <v>&lt;0,07</v>
      </c>
      <c r="H69" s="35" t="str">
        <f>INDEX('PUNTO 1 1,2 MTS TUBO SIFON'!$H$14:$H$73,MATCH(RESULTADOS!$B$69,'PUNTO 1 1,2 MTS TUBO SIFON'!$D$14:$D$73,0))</f>
        <v>&lt;0,07</v>
      </c>
      <c r="I69" s="35" t="str">
        <f>INDEX('PUNTO 2 60 - 80 CM'!$H$14:$H$73,MATCH(RESULTADOS!$B$69,'PUNTO 2 60 - 80 CM'!$D$14:$D$73,0))</f>
        <v>&lt;0,07</v>
      </c>
      <c r="J69" s="35" t="str">
        <f>INDEX('PUNTO 2 TUBO SIFON'!$H$14:$H$73,MATCH(RESULTADOS!$B$69,'PUNTO 2 TUBO SIFON'!$D$14:$D$73,0))</f>
        <v>&lt;0,07</v>
      </c>
      <c r="K69" s="35" t="str">
        <f>INDEX('PUNTO 2 1,2 MTS TUBO SIFON'!$H$14:$H$73,MATCH(RESULTADOS!$B$69,'PUNTO 2 1,2 MTS TUBO SIFON'!$D$14:$D$73,0))</f>
        <v>&lt;0,07</v>
      </c>
      <c r="L69" s="35" t="str">
        <f>INDEX('PUNTO 3 60 - 80 CM'!$H$14:$H$73,MATCH(RESULTADOS!$B$69,'PUNTO 3 60 - 80 CM'!$D$14:$D$73,0))</f>
        <v>&lt;0,07</v>
      </c>
      <c r="M69" s="35" t="str">
        <f>INDEX('PUNTO 3 TUBO SIFON'!$H$14:$H$73,MATCH(RESULTADOS!$B$69,'PUNTO 3 TUBO SIFON'!$D$14:$D$73,0))</f>
        <v>&lt;0,07</v>
      </c>
      <c r="N69" s="35" t="str">
        <f>INDEX('PUNTO 3 1,2 MTS TUBO SIFON'!$H$14:$H$73,MATCH(RESULTADOS!$B$69,'PUNTO 3 1,2 MTS TUBO SIFON'!$D$14:$D$73,0))</f>
        <v>&lt;0,07</v>
      </c>
      <c r="O69" s="35" t="str">
        <f>INDEX('PUNTO 4 60 - 80 CM'!$H$14:$H$73,MATCH(RESULTADOS!$B$69,'PUNTO 4 60 - 80 CM'!$D$14:$D$73,0))</f>
        <v>&lt;0,07</v>
      </c>
      <c r="P69" s="35" t="str">
        <f>INDEX('PUNTO 4 TUBO SIFON'!$H$14:$H$73,MATCH(RESULTADOS!$B$69,'PUNTO 4 TUBO SIFON'!$D$14:$D$73,0))</f>
        <v>&lt;0,07</v>
      </c>
      <c r="Q69" s="35" t="str">
        <f>INDEX('PUNTO 4 1,2 MTS TUBO SIFON'!$H$14:$H$73,MATCH(RESULTADOS!$B$69,'PUNTO 4 1,2 MTS TUBO SIFON'!$D$14:$D$73,0))</f>
        <v>&lt;0,07</v>
      </c>
      <c r="R69" s="35" t="str">
        <f>INDEX('PUNTO 5 60 - 80 CM'!$H$14:$H$73,MATCH(RESULTADOS!$B$69,'PUNTO 5 60 - 80 CM'!$D$14:$D$73,0))</f>
        <v>&lt;0,07</v>
      </c>
      <c r="S69" s="35" t="str">
        <f>INDEX('PUNTO 5 TUBO SIFON'!$H$14:$H$73,MATCH(RESULTADOS!$B$69,'PUNTO 5 TUBO SIFON'!$D$14:$D$73,0))</f>
        <v>&lt;0,07</v>
      </c>
      <c r="T69" s="35" t="str">
        <f>INDEX('PUNTO 5 1,2 MTS TUBO SIFON'!$H$14:$H$73,MATCH(RESULTADOS!$B$69,'PUNTO 5 1,2 MTS TUBO SIFON'!$D$14:$D$73,0))</f>
        <v>&lt;0,07</v>
      </c>
      <c r="U69" s="35" t="str">
        <f>INDEX('PUNTO 6 60 - 80 CM'!$H$14:$H$73,MATCH(RESULTADOS!$B$69,'PUNTO 6 60 - 80 CM'!$D$14:$D$73,0))</f>
        <v>&lt;0,07</v>
      </c>
      <c r="V69" s="35" t="str">
        <f>INDEX('PUNTO 6 TUBO SIFON'!$H$14:$H$73,MATCH(RESULTADOS!$B$69,'PUNTO 6 TUBO SIFON'!$D$14:$D$73,0))</f>
        <v>&lt;0,07</v>
      </c>
      <c r="W69" s="35" t="str">
        <f>INDEX('PUNTO 6 1,2 MTS TUBO SIFON'!$H$14:$H$73,MATCH(RESULTADOS!$B$69,'PUNTO 6 1,2 MTS TUBO SIFON'!$D$14:$D$73,0))</f>
        <v>&lt;0,07</v>
      </c>
      <c r="X69" s="35" t="str">
        <f>INDEX('PUNTO 7 60 - 80 CM'!$H$14:$H$73,MATCH(RESULTADOS!$B$69,'PUNTO 7 60 - 80 CM'!$D$14:$D$73,0))</f>
        <v>&lt;0,07</v>
      </c>
      <c r="Y69" s="35" t="str">
        <f>INDEX('PUNTO 7 TUBO SIFON'!$H$14:$H$73,MATCH(RESULTADOS!$B$69,'PUNTO 7 TUBO SIFON'!$D$14:$D$73,0))</f>
        <v>&lt;0,07</v>
      </c>
      <c r="Z69" s="35" t="str">
        <f>INDEX('PUNTO 7 1,2 MTS TUBO SIFON'!$H$14:$H$73,MATCH(RESULTADOS!$B$69,'PUNTO 7 1,2 MTS TUBO SIFON'!$D$14:$D$73,0))</f>
        <v>&lt;0,07</v>
      </c>
      <c r="AA69" s="35" t="str">
        <f>INDEX('PUNTO 8 60 - 80 CM'!$H$14:$H$73,MATCH(RESULTADOS!$B$69,'PUNTO 8 60 - 80 CM'!$D$14:$D$73,0))</f>
        <v>&lt;0,07</v>
      </c>
      <c r="AB69" s="35" t="str">
        <f>INDEX('PUNTO 8 TUBO SIFON'!$H$14:$H$73,MATCH(RESULTADOS!$B$69,'PUNTO 8 TUBO SIFON'!$D$14:$D$73,0))</f>
        <v>&lt;0,07</v>
      </c>
      <c r="AC69" s="35" t="str">
        <f>INDEX('PUNTO 8 1,2 MTS TUBO SIFON'!$H$14:$H$73,MATCH(RESULTADOS!$B$69,'PUNTO 8 1,2 MTS TUBO SIFON'!$D$14:$D$73,0))</f>
        <v>&lt;0,07</v>
      </c>
      <c r="AD69" s="35" t="str">
        <f>INDEX('PUNTO 9 60 - 80 CM'!$H$14:$H$73,MATCH(RESULTADOS!$B$69,'PUNTO 9 60 - 80 CM'!$D$14:$D$73,0))</f>
        <v>&lt;0,07</v>
      </c>
      <c r="AE69" s="35" t="str">
        <f>INDEX('PUNTO 9 TUBO SIFON'!$H$14:$H$73,MATCH(RESULTADOS!$B$69,'PUNTO 9 TUBO SIFON'!$D$14:$D$73,0))</f>
        <v>&lt;0,07</v>
      </c>
      <c r="AF69" s="35" t="str">
        <f>INDEX('PUNTO 9 1,2 MTS TUBO SIFON'!$H$14:$H$73,MATCH(RESULTADOS!$B$69,'PUNTO 9 1,2 MTS TUBO SIFON'!$D$14:$D$73,0))</f>
        <v>&lt;0,07</v>
      </c>
      <c r="AG69" s="35" t="str">
        <f>INDEX('PUNTO 10 60 - 80 CM'!$H$14:$H$73,MATCH(RESULTADOS!$B$69,'PUNTO 10 60 - 80 CM'!$D$14:$D$73,0))</f>
        <v>&lt;0,07</v>
      </c>
      <c r="AH69" s="35" t="str">
        <f>INDEX('PUNTO 10 TUBO SIFON'!$H$14:$H$73,MATCH(RESULTADOS!$B$69,'PUNTO 10 TUBO SIFON'!$D$14:$D$73,0))</f>
        <v>&lt;0,07</v>
      </c>
      <c r="AI69" s="35" t="str">
        <f>INDEX('PUNTO 10 1,2 MTS TUBO SIFON'!$H$14:$H$73,MATCH(RESULTADOS!$B$69,'PUNTO 10 1,2 MTS TUBO SIFON'!$D$14:$D$73,0))</f>
        <v>&lt;0,07</v>
      </c>
      <c r="AK69" s="2"/>
    </row>
    <row r="70" spans="2:37" ht="15">
      <c r="B70" s="51" t="s">
        <v>240</v>
      </c>
      <c r="C70" s="36" t="s">
        <v>223</v>
      </c>
      <c r="D70" s="36" t="s">
        <v>113</v>
      </c>
      <c r="E70" s="35">
        <f>INDEX('JAULAS ACUATRUCHAS'!$H$14:$H$73,MATCH(RESULTADOS!$B$57,'JAULAS ACUATRUCHAS'!$D$14:$D$73,0)+12)</f>
        <v>0.8</v>
      </c>
      <c r="F70" s="35">
        <f>INDEX('PUNTO 1 60 - 80 CM'!$H$14:$H$73,MATCH(RESULTADOS!$B$70,'PUNTO 1 60 - 80 CM'!$D$14:$D$73,0))</f>
        <v>1.1</v>
      </c>
      <c r="G70" s="35">
        <f>INDEX('PUNTO 1 TUBO SIFON'!$H$14:$H$73,MATCH(RESULTADOS!$B$70,'PUNTO 1 TUBO SIFON'!$D$14:$D$73,0))</f>
        <v>1</v>
      </c>
      <c r="H70" s="35">
        <f>INDEX('PUNTO 1 1,2 MTS TUBO SIFON'!$H$14:$H$73,MATCH(RESULTADOS!$B$70,'PUNTO 1 1,2 MTS TUBO SIFON'!$D$14:$D$73,0))</f>
        <v>0.8</v>
      </c>
      <c r="I70" s="35">
        <f>INDEX('PUNTO 2 60 - 80 CM'!$H$14:$H$73,MATCH(RESULTADOS!$B$70,'PUNTO 2 60 - 80 CM'!$D$14:$D$73,0))</f>
        <v>1.1</v>
      </c>
      <c r="J70" s="35">
        <f>INDEX('PUNTO 2 TUBO SIFON'!$H$14:$H$73,MATCH(RESULTADOS!$B$70,'PUNTO 2 TUBO SIFON'!$D$14:$D$73,0))</f>
        <v>0.7</v>
      </c>
      <c r="K70" s="35">
        <f>INDEX('PUNTO 2 1,2 MTS TUBO SIFON'!$H$14:$H$73,MATCH(RESULTADOS!$B$70,'PUNTO 2 1,2 MTS TUBO SIFON'!$D$14:$D$73,0))</f>
        <v>0.8</v>
      </c>
      <c r="L70" s="35">
        <f>INDEX('PUNTO 3 60 - 80 CM'!$H$14:$H$73,MATCH(RESULTADOS!$B$70,'PUNTO 3 60 - 80 CM'!$D$14:$D$73,0))</f>
        <v>0.5</v>
      </c>
      <c r="M70" s="35">
        <f>INDEX('PUNTO 3 TUBO SIFON'!$H$14:$H$73,MATCH(RESULTADOS!$B$70,'PUNTO 3 TUBO SIFON'!$D$14:$D$73,0))</f>
        <v>0.6</v>
      </c>
      <c r="N70" s="35">
        <f>INDEX('PUNTO 3 1,2 MTS TUBO SIFON'!$H$14:$H$73,MATCH(RESULTADOS!$B$70,'PUNTO 3 1,2 MTS TUBO SIFON'!$D$14:$D$73,0))</f>
        <v>0.8</v>
      </c>
      <c r="O70" s="35">
        <f>INDEX('PUNTO 4 60 - 80 CM'!$H$14:$H$73,MATCH(RESULTADOS!$B$70,'PUNTO 4 60 - 80 CM'!$D$14:$D$73,0))</f>
        <v>0.8</v>
      </c>
      <c r="P70" s="35">
        <f>INDEX('PUNTO 4 TUBO SIFON'!$H$14:$H$73,MATCH(RESULTADOS!$B$70,'PUNTO 4 TUBO SIFON'!$D$14:$D$73,0))</f>
        <v>0.7</v>
      </c>
      <c r="Q70" s="35">
        <f>INDEX('PUNTO 4 1,2 MTS TUBO SIFON'!$H$14:$H$73,MATCH(RESULTADOS!$B$70,'PUNTO 4 1,2 MTS TUBO SIFON'!$D$14:$D$73,0))</f>
        <v>0.9</v>
      </c>
      <c r="R70" s="35">
        <f>INDEX('PUNTO 5 60 - 80 CM'!$H$14:$H$73,MATCH(RESULTADOS!$B$70,'PUNTO 5 60 - 80 CM'!$D$14:$D$73,0))</f>
        <v>0.8</v>
      </c>
      <c r="S70" s="35">
        <f>INDEX('PUNTO 5 TUBO SIFON'!$H$14:$H$73,MATCH(RESULTADOS!$B$70,'PUNTO 5 TUBO SIFON'!$D$14:$D$73,0))</f>
        <v>0.95</v>
      </c>
      <c r="T70" s="35">
        <f>INDEX('PUNTO 5 1,2 MTS TUBO SIFON'!$H$14:$H$73,MATCH(RESULTADOS!$B$70,'PUNTO 5 1,2 MTS TUBO SIFON'!$D$14:$D$73,0))</f>
        <v>0.7</v>
      </c>
      <c r="U70" s="35">
        <f>INDEX('PUNTO 6 60 - 80 CM'!$H$14:$H$73,MATCH(RESULTADOS!$B$70,'PUNTO 6 60 - 80 CM'!$D$14:$D$73,0))</f>
        <v>0.95</v>
      </c>
      <c r="V70" s="35">
        <f>INDEX('PUNTO 6 TUBO SIFON'!$H$14:$H$73,MATCH(RESULTADOS!$B$70,'PUNTO 6 TUBO SIFON'!$D$14:$D$73,0))</f>
        <v>0.75</v>
      </c>
      <c r="W70" s="35">
        <f>INDEX('PUNTO 6 1,2 MTS TUBO SIFON'!$H$14:$H$73,MATCH(RESULTADOS!$B$70,'PUNTO 6 1,2 MTS TUBO SIFON'!$D$14:$D$73,0))</f>
        <v>0.75</v>
      </c>
      <c r="X70" s="35">
        <f>INDEX('PUNTO 7 60 - 80 CM'!$H$14:$H$73,MATCH(RESULTADOS!$B$70,'PUNTO 7 60 - 80 CM'!$D$14:$D$73,0))</f>
        <v>0.8</v>
      </c>
      <c r="Y70" s="35">
        <f>INDEX('PUNTO 7 TUBO SIFON'!$H$14:$H$73,MATCH(RESULTADOS!$B$70,'PUNTO 7 TUBO SIFON'!$D$14:$D$73,0))</f>
        <v>0.9</v>
      </c>
      <c r="Z70" s="35">
        <f>INDEX('PUNTO 7 1,2 MTS TUBO SIFON'!$H$14:$H$73,MATCH(RESULTADOS!$B$70,'PUNTO 7 1,2 MTS TUBO SIFON'!$D$14:$D$73,0))</f>
        <v>1</v>
      </c>
      <c r="AA70" s="35">
        <f>INDEX('PUNTO 8 60 - 80 CM'!$H$14:$H$73,MATCH(RESULTADOS!$B$70,'PUNTO 8 60 - 80 CM'!$D$14:$D$73,0))</f>
        <v>1</v>
      </c>
      <c r="AB70" s="35">
        <f>INDEX('PUNTO 8 TUBO SIFON'!$H$14:$H$73,MATCH(RESULTADOS!$B$70,'PUNTO 8 TUBO SIFON'!$D$14:$D$73,0))</f>
        <v>0.75</v>
      </c>
      <c r="AC70" s="35">
        <f>INDEX('PUNTO 8 1,2 MTS TUBO SIFON'!$H$14:$H$73,MATCH(RESULTADOS!$B$70,'PUNTO 8 1,2 MTS TUBO SIFON'!$D$14:$D$73,0))</f>
        <v>0.8</v>
      </c>
      <c r="AD70" s="35">
        <f>INDEX('PUNTO 9 60 - 80 CM'!$H$14:$H$73,MATCH(RESULTADOS!$B$70,'PUNTO 9 60 - 80 CM'!$D$14:$D$73,0))</f>
        <v>0.8</v>
      </c>
      <c r="AE70" s="35">
        <f>INDEX('PUNTO 9 TUBO SIFON'!$H$14:$H$73,MATCH(RESULTADOS!$B$70,'PUNTO 9 TUBO SIFON'!$D$14:$D$73,0))</f>
        <v>0.95</v>
      </c>
      <c r="AF70" s="35">
        <f>INDEX('PUNTO 9 1,2 MTS TUBO SIFON'!$H$14:$H$73,MATCH(RESULTADOS!$B$70,'PUNTO 9 1,2 MTS TUBO SIFON'!$D$14:$D$73,0))</f>
        <v>0.8</v>
      </c>
      <c r="AG70" s="35">
        <f>INDEX('PUNTO 10 60 - 80 CM'!$H$14:$H$73,MATCH(RESULTADOS!$B$70,'PUNTO 10 60 - 80 CM'!$D$14:$D$73,0))</f>
        <v>0.7</v>
      </c>
      <c r="AH70" s="35">
        <f>INDEX('PUNTO 10 TUBO SIFON'!$H$14:$H$73,MATCH(RESULTADOS!$B$70,'PUNTO 10 TUBO SIFON'!$D$14:$D$73,0))</f>
        <v>0.6</v>
      </c>
      <c r="AI70" s="35">
        <f>INDEX('PUNTO 10 1,2 MTS TUBO SIFON'!$H$14:$H$73,MATCH(RESULTADOS!$B$70,'PUNTO 10 1,2 MTS TUBO SIFON'!$D$14:$D$73,0))</f>
        <v>0.8</v>
      </c>
      <c r="AK70" s="2"/>
    </row>
    <row r="71" spans="2:35" ht="15">
      <c r="B71" s="51" t="s">
        <v>330</v>
      </c>
      <c r="D71" s="36" t="s">
        <v>115</v>
      </c>
      <c r="E71" s="60">
        <f>INDEX('JAULAS ACUATRUCHAS'!$H$14:$H$73,MATCH(RESULTADOS!$B$57,'JAULAS ACUATRUCHAS'!$D$14:$D$73,0)+13)</f>
        <v>0.08</v>
      </c>
      <c r="F71" s="35">
        <f>INDEX('PUNTO 1 60 - 80 CM'!$H$14:$H$73,MATCH(RESULTADOS!$B$71,'PUNTO 1 60 - 80 CM'!$D$14:$D$73,0))</f>
        <v>0.07</v>
      </c>
      <c r="G71" s="35">
        <f>INDEX('PUNTO 1 TUBO SIFON'!$H$14:$H$73,MATCH(RESULTADOS!$B$71,'PUNTO 1 TUBO SIFON'!$D$14:$D$73,0))</f>
        <v>0.04</v>
      </c>
      <c r="H71" s="35">
        <f>INDEX('PUNTO 1 1,2 MTS TUBO SIFON'!$H$14:$H$73,MATCH(RESULTADOS!$B$71,'PUNTO 1 1,2 MTS TUBO SIFON'!$D$14:$D$73,0))</f>
        <v>0.05</v>
      </c>
      <c r="I71" s="35">
        <f>INDEX('PUNTO 2 60 - 80 CM'!$H$14:$H$73,MATCH(RESULTADOS!$B$71,'PUNTO 2 60 - 80 CM'!$D$14:$D$73,0))</f>
        <v>0.06</v>
      </c>
      <c r="J71" s="35">
        <f>INDEX('PUNTO 2 TUBO SIFON'!$H$14:$H$73,MATCH(RESULTADOS!$B$71,'PUNTO 2 TUBO SIFON'!$D$14:$D$73,0))</f>
        <v>0.04</v>
      </c>
      <c r="K71" s="35">
        <f>INDEX('PUNTO 2 1,2 MTS TUBO SIFON'!$H$14:$H$73,MATCH(RESULTADOS!$B$71,'PUNTO 2 1,2 MTS TUBO SIFON'!$D$14:$D$73,0))</f>
        <v>0.08</v>
      </c>
      <c r="L71" s="35">
        <f>INDEX('PUNTO 3 60 - 80 CM'!$H$14:$H$73,MATCH(RESULTADOS!$B$71,'PUNTO 3 60 - 80 CM'!$D$14:$D$73,0))</f>
        <v>0.1</v>
      </c>
      <c r="M71" s="35">
        <f>INDEX('PUNTO 3 TUBO SIFON'!$H$14:$H$73,MATCH(RESULTADOS!$B$71,'PUNTO 3 TUBO SIFON'!$D$14:$D$73,0))</f>
        <v>0.03</v>
      </c>
      <c r="N71" s="35">
        <f>INDEX('PUNTO 3 1,2 MTS TUBO SIFON'!$H$14:$H$73,MATCH(RESULTADOS!$B$71,'PUNTO 3 1,2 MTS TUBO SIFON'!$D$14:$D$73,0))</f>
        <v>0.09</v>
      </c>
      <c r="O71" s="35">
        <f>INDEX('PUNTO 4 60 - 80 CM'!$H$14:$H$73,MATCH(RESULTADOS!$B$71,'PUNTO 4 60 - 80 CM'!$D$14:$D$73,0))</f>
        <v>0.07</v>
      </c>
      <c r="P71" s="35">
        <f>INDEX('PUNTO 4 TUBO SIFON'!$H$14:$H$73,MATCH(RESULTADOS!$B$71,'PUNTO 4 TUBO SIFON'!$D$14:$D$73,0))</f>
        <v>0.04</v>
      </c>
      <c r="Q71" s="35">
        <f>INDEX('PUNTO 4 1,2 MTS TUBO SIFON'!$H$14:$H$73,MATCH(RESULTADOS!$B$71,'PUNTO 4 1,2 MTS TUBO SIFON'!$D$14:$D$73,0))</f>
        <v>0.06</v>
      </c>
      <c r="R71" s="35">
        <f>INDEX('PUNTO 5 60 - 80 CM'!$H$14:$H$73,MATCH(RESULTADOS!$B$71,'PUNTO 5 60 - 80 CM'!$D$14:$D$73,0))</f>
        <v>0.08</v>
      </c>
      <c r="S71" s="35">
        <f>INDEX('PUNTO 5 TUBO SIFON'!$H$14:$H$73,MATCH(RESULTADOS!$B$71,'PUNTO 5 TUBO SIFON'!$D$14:$D$73,0))</f>
        <v>0.05</v>
      </c>
      <c r="T71" s="35">
        <f>INDEX('PUNTO 5 1,2 MTS TUBO SIFON'!$H$14:$H$73,MATCH(RESULTADOS!$B$71,'PUNTO 5 1,2 MTS TUBO SIFON'!$D$14:$D$73,0))</f>
        <v>0.06</v>
      </c>
      <c r="U71" s="35">
        <f>INDEX('PUNTO 6 60 - 80 CM'!$H$14:$H$73,MATCH(RESULTADOS!$B$71,'PUNTO 6 60 - 80 CM'!$D$14:$D$73,0))</f>
        <v>0.11</v>
      </c>
      <c r="V71" s="35">
        <f>INDEX('PUNTO 6 TUBO SIFON'!$H$14:$H$73,MATCH(RESULTADOS!$B$71,'PUNTO 6 TUBO SIFON'!$D$14:$D$73,0))</f>
        <v>0.05</v>
      </c>
      <c r="W71" s="35">
        <f>INDEX('PUNTO 6 1,2 MTS TUBO SIFON'!$H$14:$H$73,MATCH(RESULTADOS!$B$71,'PUNTO 6 1,2 MTS TUBO SIFON'!$D$14:$D$73,0))</f>
        <v>0.06</v>
      </c>
      <c r="X71" s="35">
        <f>INDEX('PUNTO 7 60 - 80 CM'!$H$14:$H$73,MATCH(RESULTADOS!$B$71,'PUNTO 7 60 - 80 CM'!$D$14:$D$73,0))</f>
        <v>0.07</v>
      </c>
      <c r="Y71" s="35">
        <f>INDEX('PUNTO 7 TUBO SIFON'!$H$14:$H$73,MATCH(RESULTADOS!$B$71,'PUNTO 7 TUBO SIFON'!$D$14:$D$73,0))</f>
        <v>0.12</v>
      </c>
      <c r="Z71" s="35">
        <f>INDEX('PUNTO 7 1,2 MTS TUBO SIFON'!$H$14:$H$73,MATCH(RESULTADOS!$B$71,'PUNTO 7 1,2 MTS TUBO SIFON'!$D$14:$D$73,0))</f>
        <v>0.06</v>
      </c>
      <c r="AA71" s="35">
        <f>INDEX('PUNTO 8 60 - 80 CM'!$H$14:$H$73,MATCH(RESULTADOS!$B$71,'PUNTO 8 60 - 80 CM'!$D$14:$D$73,0))</f>
        <v>0.07</v>
      </c>
      <c r="AB71" s="35">
        <f>INDEX('PUNTO 8 TUBO SIFON'!$H$14:$H$73,MATCH(RESULTADOS!$B$71,'PUNTO 8 TUBO SIFON'!$D$14:$D$73,0))</f>
        <v>0.04</v>
      </c>
      <c r="AC71" s="35">
        <f>INDEX('PUNTO 8 1,2 MTS TUBO SIFON'!$H$14:$H$73,MATCH(RESULTADOS!$B$71,'PUNTO 8 1,2 MTS TUBO SIFON'!$D$14:$D$73,0))</f>
        <v>0.05</v>
      </c>
      <c r="AD71" s="35">
        <f>INDEX('PUNTO 9 60 - 80 CM'!$H$14:$H$73,MATCH(RESULTADOS!$B$71,'PUNTO 9 60 - 80 CM'!$D$14:$D$73,0))</f>
        <v>0.03</v>
      </c>
      <c r="AE71" s="35">
        <f>INDEX('PUNTO 9 TUBO SIFON'!$H$14:$H$73,MATCH(RESULTADOS!$B$71,'PUNTO 9 TUBO SIFON'!$D$14:$D$73,0))</f>
        <v>0.02</v>
      </c>
      <c r="AF71" s="35">
        <f>INDEX('PUNTO 9 1,2 MTS TUBO SIFON'!$H$14:$H$73,MATCH(RESULTADOS!$B$71,'PUNTO 9 1,2 MTS TUBO SIFON'!$D$14:$D$73,0))</f>
        <v>0.03</v>
      </c>
      <c r="AG71" s="35">
        <f>INDEX('PUNTO 10 60 - 80 CM'!$H$14:$H$73,MATCH(RESULTADOS!$B$71,'PUNTO 10 60 - 80 CM'!$D$14:$D$73,0))</f>
        <v>0.03</v>
      </c>
      <c r="AH71" s="35">
        <f>INDEX('PUNTO 10 TUBO SIFON'!$H$14:$H$73,MATCH(RESULTADOS!$B$71,'PUNTO 10 TUBO SIFON'!$D$14:$D$73,0))</f>
        <v>0.03</v>
      </c>
      <c r="AI71" s="35">
        <f>INDEX('PUNTO 10 1,2 MTS TUBO SIFON'!$H$14:$H$73,MATCH(RESULTADOS!$B$71,'PUNTO 10 1,2 MTS TUBO SIFON'!$D$14:$D$73,0))</f>
        <v>0.09</v>
      </c>
    </row>
    <row r="72" spans="2:35" s="34" customFormat="1" ht="15">
      <c r="B72" s="59"/>
      <c r="C72" s="33"/>
      <c r="D72" s="33"/>
      <c r="E72" s="8"/>
      <c r="F72" s="8"/>
      <c r="G72" s="8"/>
      <c r="H72" s="8"/>
      <c r="I72" s="8"/>
      <c r="J72" s="8"/>
      <c r="K72" s="8"/>
      <c r="L72" s="8"/>
      <c r="M72" s="8"/>
      <c r="N72" s="8"/>
      <c r="O72" s="8"/>
      <c r="P72" s="8"/>
      <c r="Q72" s="8"/>
      <c r="R72" s="8"/>
      <c r="S72" s="8"/>
      <c r="T72" s="8"/>
      <c r="U72" s="9"/>
      <c r="V72" s="9"/>
      <c r="W72" s="9"/>
      <c r="X72" s="9"/>
      <c r="Y72" s="9"/>
      <c r="Z72" s="9"/>
      <c r="AA72" s="9"/>
      <c r="AB72" s="9"/>
      <c r="AC72" s="9"/>
      <c r="AD72" s="9"/>
      <c r="AE72" s="9"/>
      <c r="AF72" s="9"/>
      <c r="AG72" s="9"/>
      <c r="AH72" s="9"/>
      <c r="AI72" s="10"/>
    </row>
    <row r="73" spans="2:35" ht="65.25" customHeight="1">
      <c r="B73" s="66" t="s">
        <v>333</v>
      </c>
      <c r="C73" s="66"/>
      <c r="D73" s="66"/>
      <c r="E73" s="8"/>
      <c r="F73" s="8"/>
      <c r="G73" s="8"/>
      <c r="H73" s="8"/>
      <c r="I73" s="8"/>
      <c r="J73" s="8"/>
      <c r="K73" s="8"/>
      <c r="L73" s="8"/>
      <c r="M73" s="8"/>
      <c r="N73" s="8"/>
      <c r="O73" s="8"/>
      <c r="P73" s="8"/>
      <c r="Q73" s="8"/>
      <c r="R73" s="8"/>
      <c r="S73" s="8"/>
      <c r="T73" s="8"/>
      <c r="U73" s="9"/>
      <c r="V73" s="9"/>
      <c r="W73" s="9"/>
      <c r="X73" s="9"/>
      <c r="Y73" s="9"/>
      <c r="Z73" s="9"/>
      <c r="AA73" s="9"/>
      <c r="AB73" s="9"/>
      <c r="AC73" s="9"/>
      <c r="AD73" s="9"/>
      <c r="AE73" s="9"/>
      <c r="AF73" s="9"/>
      <c r="AG73" s="9"/>
      <c r="AH73" s="9"/>
      <c r="AI73" s="8"/>
    </row>
    <row r="74" spans="2:35" ht="22.5" customHeight="1">
      <c r="B74" s="66" t="s">
        <v>332</v>
      </c>
      <c r="C74" s="66"/>
      <c r="D74" s="66"/>
      <c r="E74" s="8"/>
      <c r="F74" s="8"/>
      <c r="G74" s="8"/>
      <c r="H74" s="8"/>
      <c r="I74" s="8"/>
      <c r="J74" s="8"/>
      <c r="K74" s="8"/>
      <c r="L74" s="8"/>
      <c r="M74" s="8"/>
      <c r="N74" s="8"/>
      <c r="O74" s="8"/>
      <c r="P74" s="8"/>
      <c r="Q74" s="8"/>
      <c r="R74" s="8"/>
      <c r="S74" s="8"/>
      <c r="T74" s="8"/>
      <c r="U74" s="9"/>
      <c r="V74" s="9"/>
      <c r="W74" s="9"/>
      <c r="X74" s="9"/>
      <c r="Y74" s="9"/>
      <c r="Z74" s="9"/>
      <c r="AA74" s="9"/>
      <c r="AB74" s="9"/>
      <c r="AC74" s="9"/>
      <c r="AD74" s="9"/>
      <c r="AE74" s="9"/>
      <c r="AF74" s="9"/>
      <c r="AG74" s="9"/>
      <c r="AH74" s="9"/>
      <c r="AI74" s="8"/>
    </row>
    <row r="75" spans="5:35" ht="15">
      <c r="E75" s="8"/>
      <c r="F75" s="8"/>
      <c r="G75" s="8"/>
      <c r="H75" s="8"/>
      <c r="I75" s="8"/>
      <c r="J75" s="8"/>
      <c r="K75" s="8"/>
      <c r="L75" s="8"/>
      <c r="M75" s="8"/>
      <c r="N75" s="8"/>
      <c r="O75" s="8"/>
      <c r="P75" s="8"/>
      <c r="Q75" s="8"/>
      <c r="R75" s="8"/>
      <c r="S75" s="8"/>
      <c r="T75" s="8"/>
      <c r="U75" s="9"/>
      <c r="V75" s="9"/>
      <c r="W75" s="9"/>
      <c r="X75" s="9"/>
      <c r="Y75" s="9"/>
      <c r="Z75" s="9"/>
      <c r="AA75" s="9"/>
      <c r="AB75" s="9"/>
      <c r="AC75" s="9"/>
      <c r="AD75" s="9"/>
      <c r="AE75" s="9"/>
      <c r="AF75" s="9"/>
      <c r="AG75" s="9"/>
      <c r="AH75" s="9"/>
      <c r="AI75" s="8"/>
    </row>
    <row r="76" spans="5:35" ht="15">
      <c r="E76" s="7"/>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row>
    <row r="77" spans="5:35" ht="15">
      <c r="E77" s="8"/>
      <c r="F77" s="8"/>
      <c r="G77" s="8"/>
      <c r="H77" s="8"/>
      <c r="I77" s="8"/>
      <c r="J77" s="8"/>
      <c r="K77" s="8"/>
      <c r="L77" s="8"/>
      <c r="M77" s="8"/>
      <c r="N77" s="8"/>
      <c r="O77" s="8"/>
      <c r="P77" s="8"/>
      <c r="Q77" s="8"/>
      <c r="R77" s="8"/>
      <c r="S77" s="8"/>
      <c r="T77" s="8"/>
      <c r="U77" s="9"/>
      <c r="V77" s="9"/>
      <c r="W77" s="9"/>
      <c r="X77" s="9"/>
      <c r="Y77" s="9"/>
      <c r="Z77" s="9"/>
      <c r="AA77" s="9"/>
      <c r="AB77" s="9"/>
      <c r="AC77" s="9"/>
      <c r="AD77" s="9"/>
      <c r="AE77" s="9"/>
      <c r="AF77" s="9"/>
      <c r="AG77" s="9"/>
      <c r="AH77" s="9"/>
      <c r="AI77" s="8"/>
    </row>
    <row r="78" spans="5:35" ht="15">
      <c r="E78" s="8"/>
      <c r="F78" s="8"/>
      <c r="G78" s="8"/>
      <c r="H78" s="8"/>
      <c r="I78" s="8"/>
      <c r="J78" s="8"/>
      <c r="K78" s="8"/>
      <c r="L78" s="8"/>
      <c r="M78" s="8"/>
      <c r="N78" s="8"/>
      <c r="O78" s="8"/>
      <c r="P78" s="8"/>
      <c r="Q78" s="8"/>
      <c r="R78" s="8"/>
      <c r="S78" s="8"/>
      <c r="T78" s="8"/>
      <c r="U78" s="9"/>
      <c r="V78" s="9"/>
      <c r="W78" s="9"/>
      <c r="X78" s="9"/>
      <c r="Y78" s="9"/>
      <c r="Z78" s="9"/>
      <c r="AA78" s="9"/>
      <c r="AB78" s="9"/>
      <c r="AC78" s="9"/>
      <c r="AD78" s="9"/>
      <c r="AE78" s="9"/>
      <c r="AF78" s="9"/>
      <c r="AG78" s="9"/>
      <c r="AH78" s="9"/>
      <c r="AI78" s="8"/>
    </row>
    <row r="79" spans="5:35" ht="15">
      <c r="E79" s="61"/>
      <c r="F79" s="8"/>
      <c r="G79" s="8"/>
      <c r="H79" s="8"/>
      <c r="I79" s="8"/>
      <c r="J79" s="8"/>
      <c r="K79" s="8"/>
      <c r="L79" s="8"/>
      <c r="M79" s="8"/>
      <c r="N79" s="8"/>
      <c r="O79" s="8"/>
      <c r="P79" s="8"/>
      <c r="Q79" s="8"/>
      <c r="R79" s="8"/>
      <c r="S79" s="8"/>
      <c r="T79" s="8"/>
      <c r="U79" s="9"/>
      <c r="V79" s="9"/>
      <c r="W79" s="9"/>
      <c r="X79" s="9"/>
      <c r="Y79" s="9"/>
      <c r="Z79" s="9"/>
      <c r="AA79" s="9"/>
      <c r="AB79" s="9"/>
      <c r="AC79" s="9"/>
      <c r="AD79" s="9"/>
      <c r="AE79" s="9"/>
      <c r="AF79" s="9"/>
      <c r="AG79" s="9"/>
      <c r="AH79" s="9"/>
      <c r="AI79" s="8"/>
    </row>
    <row r="80" spans="5:35" ht="15">
      <c r="E80" s="8"/>
      <c r="F80" s="8"/>
      <c r="G80" s="8"/>
      <c r="H80" s="8"/>
      <c r="I80" s="8"/>
      <c r="J80" s="8"/>
      <c r="K80" s="8"/>
      <c r="L80" s="8"/>
      <c r="M80" s="8"/>
      <c r="N80" s="8"/>
      <c r="O80" s="8"/>
      <c r="P80" s="8"/>
      <c r="Q80" s="8"/>
      <c r="R80" s="8"/>
      <c r="S80" s="8"/>
      <c r="T80" s="8"/>
      <c r="U80" s="9"/>
      <c r="V80" s="9"/>
      <c r="W80" s="9"/>
      <c r="X80" s="9"/>
      <c r="Y80" s="9"/>
      <c r="Z80" s="9"/>
      <c r="AA80" s="9"/>
      <c r="AB80" s="9"/>
      <c r="AC80" s="9"/>
      <c r="AD80" s="9"/>
      <c r="AE80" s="9"/>
      <c r="AF80" s="9"/>
      <c r="AG80" s="9"/>
      <c r="AH80" s="9"/>
      <c r="AI80" s="8"/>
    </row>
    <row r="81" spans="5:35" ht="15">
      <c r="E81" s="8"/>
      <c r="F81" s="8"/>
      <c r="G81" s="8"/>
      <c r="H81" s="8"/>
      <c r="I81" s="8"/>
      <c r="J81" s="8"/>
      <c r="K81" s="8"/>
      <c r="L81" s="8"/>
      <c r="M81" s="8"/>
      <c r="N81" s="8"/>
      <c r="O81" s="8"/>
      <c r="P81" s="8"/>
      <c r="Q81" s="8"/>
      <c r="R81" s="8"/>
      <c r="S81" s="8"/>
      <c r="T81" s="8"/>
      <c r="U81" s="9"/>
      <c r="V81" s="9"/>
      <c r="W81" s="9"/>
      <c r="X81" s="9"/>
      <c r="Y81" s="9"/>
      <c r="Z81" s="9"/>
      <c r="AA81" s="9"/>
      <c r="AB81" s="9"/>
      <c r="AC81" s="9"/>
      <c r="AD81" s="9"/>
      <c r="AE81" s="9"/>
      <c r="AF81" s="9"/>
      <c r="AG81" s="9"/>
      <c r="AH81" s="9"/>
      <c r="AI81" s="8"/>
    </row>
    <row r="82" spans="5:35" ht="15">
      <c r="E82" s="8"/>
      <c r="F82" s="8"/>
      <c r="G82" s="8"/>
      <c r="H82" s="8"/>
      <c r="I82" s="8"/>
      <c r="J82" s="8"/>
      <c r="K82" s="8"/>
      <c r="L82" s="8"/>
      <c r="M82" s="8"/>
      <c r="N82" s="8"/>
      <c r="O82" s="8"/>
      <c r="P82" s="8"/>
      <c r="Q82" s="8"/>
      <c r="R82" s="8"/>
      <c r="S82" s="8"/>
      <c r="T82" s="8"/>
      <c r="U82" s="9"/>
      <c r="V82" s="9"/>
      <c r="W82" s="9"/>
      <c r="X82" s="9"/>
      <c r="Y82" s="9"/>
      <c r="Z82" s="9"/>
      <c r="AA82" s="9"/>
      <c r="AB82" s="9"/>
      <c r="AC82" s="9"/>
      <c r="AD82" s="9"/>
      <c r="AE82" s="9"/>
      <c r="AF82" s="9"/>
      <c r="AG82" s="9"/>
      <c r="AH82" s="9"/>
      <c r="AI82" s="8"/>
    </row>
    <row r="83" spans="5:35" ht="15">
      <c r="E83" s="8"/>
      <c r="F83" s="8"/>
      <c r="G83" s="8"/>
      <c r="H83" s="8"/>
      <c r="I83" s="8"/>
      <c r="J83" s="8"/>
      <c r="K83" s="8"/>
      <c r="L83" s="8"/>
      <c r="M83" s="8"/>
      <c r="N83" s="8"/>
      <c r="O83" s="8"/>
      <c r="P83" s="8"/>
      <c r="Q83" s="8"/>
      <c r="R83" s="8"/>
      <c r="S83" s="8"/>
      <c r="T83" s="8"/>
      <c r="U83" s="9"/>
      <c r="V83" s="9"/>
      <c r="W83" s="9"/>
      <c r="X83" s="9"/>
      <c r="Y83" s="9"/>
      <c r="Z83" s="9"/>
      <c r="AA83" s="9"/>
      <c r="AB83" s="9"/>
      <c r="AC83" s="9"/>
      <c r="AD83" s="9"/>
      <c r="AE83" s="9"/>
      <c r="AF83" s="9"/>
      <c r="AG83" s="9"/>
      <c r="AH83" s="9"/>
      <c r="AI83" s="8"/>
    </row>
    <row r="84" spans="5:35" ht="15">
      <c r="E84" s="8"/>
      <c r="F84" s="8"/>
      <c r="G84" s="8"/>
      <c r="H84" s="8"/>
      <c r="I84" s="8"/>
      <c r="J84" s="8"/>
      <c r="K84" s="8"/>
      <c r="L84" s="8"/>
      <c r="M84" s="8"/>
      <c r="N84" s="8"/>
      <c r="O84" s="8"/>
      <c r="P84" s="8"/>
      <c r="Q84" s="8"/>
      <c r="R84" s="8"/>
      <c r="S84" s="8"/>
      <c r="T84" s="8"/>
      <c r="U84" s="9"/>
      <c r="V84" s="9"/>
      <c r="W84" s="9"/>
      <c r="X84" s="9"/>
      <c r="Y84" s="9"/>
      <c r="Z84" s="9"/>
      <c r="AA84" s="9"/>
      <c r="AB84" s="9"/>
      <c r="AC84" s="9"/>
      <c r="AD84" s="9"/>
      <c r="AE84" s="9"/>
      <c r="AF84" s="9"/>
      <c r="AG84" s="9"/>
      <c r="AH84" s="9"/>
      <c r="AI84" s="8"/>
    </row>
    <row r="85" spans="5:35" ht="15">
      <c r="E85" s="8"/>
      <c r="F85" s="8"/>
      <c r="G85" s="8"/>
      <c r="H85" s="8"/>
      <c r="I85" s="8"/>
      <c r="J85" s="8"/>
      <c r="K85" s="8"/>
      <c r="L85" s="8"/>
      <c r="M85" s="8"/>
      <c r="N85" s="8"/>
      <c r="O85" s="8"/>
      <c r="P85" s="8"/>
      <c r="Q85" s="8"/>
      <c r="R85" s="8"/>
      <c r="S85" s="8"/>
      <c r="T85" s="8"/>
      <c r="U85" s="9"/>
      <c r="V85" s="9"/>
      <c r="W85" s="9"/>
      <c r="X85" s="9"/>
      <c r="Y85" s="9"/>
      <c r="Z85" s="9"/>
      <c r="AA85" s="9"/>
      <c r="AB85" s="9"/>
      <c r="AC85" s="9"/>
      <c r="AD85" s="9"/>
      <c r="AE85" s="9"/>
      <c r="AF85" s="9"/>
      <c r="AG85" s="9"/>
      <c r="AH85" s="9"/>
      <c r="AI85" s="8"/>
    </row>
    <row r="86" spans="5:35" ht="15">
      <c r="E86" s="8"/>
      <c r="F86" s="8"/>
      <c r="G86" s="8"/>
      <c r="H86" s="8"/>
      <c r="I86" s="8"/>
      <c r="J86" s="8"/>
      <c r="K86" s="8"/>
      <c r="L86" s="8"/>
      <c r="M86" s="8"/>
      <c r="N86" s="8"/>
      <c r="O86" s="8"/>
      <c r="P86" s="8"/>
      <c r="Q86" s="8"/>
      <c r="R86" s="8"/>
      <c r="S86" s="8"/>
      <c r="T86" s="8"/>
      <c r="U86" s="9"/>
      <c r="V86" s="9"/>
      <c r="W86" s="9"/>
      <c r="X86" s="9"/>
      <c r="Y86" s="9"/>
      <c r="Z86" s="9"/>
      <c r="AA86" s="9"/>
      <c r="AB86" s="9"/>
      <c r="AC86" s="9"/>
      <c r="AD86" s="9"/>
      <c r="AE86" s="9"/>
      <c r="AF86" s="9"/>
      <c r="AG86" s="9"/>
      <c r="AH86" s="9"/>
      <c r="AI86" s="8"/>
    </row>
  </sheetData>
  <sheetProtection algorithmName="SHA-512" hashValue="HQQcsIKHDcVUCMgmwzCyhaEx9UnOfpqv9W38SaV9nMF13RxklUTddhneoysMrcr0svawroJyqy9ev+71v6zZxA==" saltValue="XV4VNy7s8zFaj8tHmgJwgg==" spinCount="100000" sheet="1" objects="1" scenarios="1"/>
  <mergeCells count="16">
    <mergeCell ref="B9:B10"/>
    <mergeCell ref="C9:D9"/>
    <mergeCell ref="C10:D10"/>
    <mergeCell ref="B74:D74"/>
    <mergeCell ref="C1:AI1"/>
    <mergeCell ref="B2:D2"/>
    <mergeCell ref="B3:D3"/>
    <mergeCell ref="E2:AI2"/>
    <mergeCell ref="B73:D73"/>
    <mergeCell ref="B5:D5"/>
    <mergeCell ref="B6:D6"/>
    <mergeCell ref="B7:B8"/>
    <mergeCell ref="C7:D7"/>
    <mergeCell ref="C8:D8"/>
    <mergeCell ref="B4:D4"/>
    <mergeCell ref="F4:AI4"/>
  </mergeCells>
  <conditionalFormatting sqref="E12:AI26 E28:AI54 E58:AI71">
    <cfRule type="expression" priority="8" dxfId="0">
      <formula>AND(E12&gt;#REF!,LEFT(E12,1)&lt;&gt;"&lt;")</formula>
    </cfRule>
  </conditionalFormatting>
  <conditionalFormatting sqref="E70:AI71">
    <cfRule type="expression" priority="7" dxfId="0">
      <formula>AND(E70&gt;#REF!,LEFT($E$70,1)&lt;&gt;"&lt;")</formula>
    </cfRule>
  </conditionalFormatting>
  <conditionalFormatting sqref="E43:AI43">
    <cfRule type="expression" priority="6" dxfId="0">
      <formula>AND(E43&gt;#REF!,LEFT(E43,1)&lt;&gt;"&lt;")</formula>
    </cfRule>
  </conditionalFormatting>
  <conditionalFormatting sqref="E27:AI27">
    <cfRule type="expression" priority="5" dxfId="0">
      <formula>#REF!&lt;(VALUE(MID(E27,1,FIND("x",E27,1)-1))*10^VALUE(RIGHT(E27,1)))</formula>
    </cfRule>
  </conditionalFormatting>
  <conditionalFormatting sqref="E55:AI55 E56">
    <cfRule type="expression" priority="3" dxfId="0">
      <formula>VALUE(RIGHT(#REF!,LEN(#REF!)-1))&gt;E55</formula>
    </cfRule>
  </conditionalFormatting>
  <conditionalFormatting sqref="F56:AI56">
    <cfRule type="expression" priority="2" dxfId="0">
      <formula>OR(F56&lt;(VALUE(LEFT(#REF!,3))),F56&gt;(VALUE(RIGHT(#REF!,3))))</formula>
    </cfRule>
  </conditionalFormatting>
  <conditionalFormatting sqref="E57:AI57">
    <cfRule type="expression" priority="1" dxfId="0">
      <formula>VALUE(RIGHT(#REF!,LEN(#REF!)-1))&gt;E57</formula>
    </cfRule>
  </conditionalFormatting>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58">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209148</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269</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44267</v>
      </c>
      <c r="F10" s="85"/>
      <c r="G10" s="48" t="s">
        <v>176</v>
      </c>
      <c r="H10" s="45" t="s">
        <v>175</v>
      </c>
      <c r="I10" s="45"/>
      <c r="J10" s="44"/>
    </row>
    <row r="11" spans="1:10" ht="15" customHeight="1">
      <c r="A11" s="33"/>
      <c r="B11" s="47"/>
      <c r="C11" s="84" t="s">
        <v>174</v>
      </c>
      <c r="D11" s="84"/>
      <c r="E11" s="85">
        <v>44268</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198</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217</v>
      </c>
      <c r="F26" s="36" t="s">
        <v>30</v>
      </c>
      <c r="G26" s="36" t="s">
        <v>162</v>
      </c>
      <c r="H26" s="52">
        <v>3.9</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217</v>
      </c>
      <c r="F28" s="36" t="s">
        <v>36</v>
      </c>
      <c r="G28" s="36" t="s">
        <v>161</v>
      </c>
      <c r="H28" s="52" t="s">
        <v>38</v>
      </c>
      <c r="I28" s="36" t="s">
        <v>37</v>
      </c>
      <c r="J28" s="44"/>
    </row>
    <row r="29" spans="1:10" ht="15" customHeight="1">
      <c r="A29" s="33"/>
      <c r="B29" s="47"/>
      <c r="C29" s="51" t="s">
        <v>130</v>
      </c>
      <c r="D29" s="51" t="s">
        <v>39</v>
      </c>
      <c r="E29" s="36" t="s">
        <v>217</v>
      </c>
      <c r="F29" s="36" t="s">
        <v>40</v>
      </c>
      <c r="G29" s="36" t="s">
        <v>153</v>
      </c>
      <c r="H29" s="52" t="s">
        <v>270</v>
      </c>
      <c r="I29" s="36" t="s">
        <v>37</v>
      </c>
      <c r="J29" s="44"/>
    </row>
    <row r="30" spans="1:10" ht="15" customHeight="1">
      <c r="A30" s="33"/>
      <c r="B30" s="47"/>
      <c r="C30" s="51" t="s">
        <v>130</v>
      </c>
      <c r="D30" s="51" t="s">
        <v>41</v>
      </c>
      <c r="E30" s="36" t="s">
        <v>217</v>
      </c>
      <c r="F30" s="36" t="s">
        <v>42</v>
      </c>
      <c r="G30" s="36" t="s">
        <v>160</v>
      </c>
      <c r="H30" s="52" t="s">
        <v>44</v>
      </c>
      <c r="I30" s="36" t="s">
        <v>43</v>
      </c>
      <c r="J30" s="44"/>
    </row>
    <row r="31" spans="1:10" ht="15" customHeight="1">
      <c r="A31" s="33"/>
      <c r="B31" s="47"/>
      <c r="C31" s="51" t="s">
        <v>130</v>
      </c>
      <c r="D31" s="51" t="s">
        <v>45</v>
      </c>
      <c r="E31" s="36" t="s">
        <v>217</v>
      </c>
      <c r="F31" s="36" t="s">
        <v>46</v>
      </c>
      <c r="G31" s="36" t="s">
        <v>160</v>
      </c>
      <c r="H31" s="52" t="s">
        <v>44</v>
      </c>
      <c r="I31" s="36" t="s">
        <v>43</v>
      </c>
      <c r="J31" s="44"/>
    </row>
    <row r="32" spans="1:10" ht="15" customHeight="1">
      <c r="A32" s="33"/>
      <c r="B32" s="47"/>
      <c r="C32" s="51" t="s">
        <v>130</v>
      </c>
      <c r="D32" s="51" t="s">
        <v>47</v>
      </c>
      <c r="E32" s="36" t="s">
        <v>168</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217</v>
      </c>
      <c r="F45" s="36" t="s">
        <v>55</v>
      </c>
      <c r="G45" s="36" t="s">
        <v>156</v>
      </c>
      <c r="H45" s="52">
        <v>4</v>
      </c>
      <c r="I45" s="36" t="s">
        <v>204</v>
      </c>
      <c r="J45" s="44"/>
    </row>
    <row r="46" spans="1:10" ht="15" customHeight="1">
      <c r="A46" s="33"/>
      <c r="B46" s="47"/>
      <c r="C46" s="51" t="s">
        <v>130</v>
      </c>
      <c r="D46" s="51" t="s">
        <v>57</v>
      </c>
      <c r="E46" s="36" t="s">
        <v>196</v>
      </c>
      <c r="F46" s="36" t="s">
        <v>58</v>
      </c>
      <c r="G46" s="36" t="s">
        <v>155</v>
      </c>
      <c r="H46" s="52">
        <v>59</v>
      </c>
      <c r="I46" s="36" t="s">
        <v>204</v>
      </c>
      <c r="J46" s="44"/>
    </row>
    <row r="47" spans="1:10" ht="15" customHeight="1">
      <c r="A47" s="33"/>
      <c r="B47" s="47"/>
      <c r="C47" s="51" t="s">
        <v>154</v>
      </c>
      <c r="D47" s="51" t="s">
        <v>59</v>
      </c>
      <c r="E47" s="36" t="s">
        <v>217</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249</v>
      </c>
      <c r="F49" s="36" t="s">
        <v>65</v>
      </c>
      <c r="G49" s="36" t="s">
        <v>150</v>
      </c>
      <c r="H49" s="52" t="s">
        <v>66</v>
      </c>
      <c r="I49" s="36" t="s">
        <v>19</v>
      </c>
      <c r="J49" s="44"/>
    </row>
    <row r="50" spans="1:10" ht="15" customHeight="1">
      <c r="A50" s="33"/>
      <c r="B50" s="47"/>
      <c r="C50" s="51" t="s">
        <v>143</v>
      </c>
      <c r="D50" s="51" t="s">
        <v>207</v>
      </c>
      <c r="E50" s="36" t="s">
        <v>202</v>
      </c>
      <c r="F50" s="36" t="s">
        <v>232</v>
      </c>
      <c r="G50" s="36" t="s">
        <v>6</v>
      </c>
      <c r="H50" s="52">
        <v>37.43</v>
      </c>
      <c r="I50" s="36" t="s">
        <v>210</v>
      </c>
      <c r="J50" s="44"/>
    </row>
    <row r="51" spans="1:10" ht="15" customHeight="1">
      <c r="A51" s="33"/>
      <c r="B51" s="47"/>
      <c r="C51" s="51" t="s">
        <v>143</v>
      </c>
      <c r="D51" s="51" t="s">
        <v>67</v>
      </c>
      <c r="E51" s="36" t="s">
        <v>202</v>
      </c>
      <c r="F51" s="36" t="s">
        <v>5</v>
      </c>
      <c r="G51" s="36" t="s">
        <v>149</v>
      </c>
      <c r="H51" s="52">
        <v>0</v>
      </c>
      <c r="I51" s="36" t="s">
        <v>211</v>
      </c>
      <c r="J51" s="44"/>
    </row>
    <row r="52" spans="1:10" ht="15" customHeight="1">
      <c r="A52" s="33"/>
      <c r="B52" s="47"/>
      <c r="C52" s="51" t="s">
        <v>151</v>
      </c>
      <c r="D52" s="51" t="s">
        <v>68</v>
      </c>
      <c r="E52" s="36" t="s">
        <v>202</v>
      </c>
      <c r="F52" s="36" t="s">
        <v>5</v>
      </c>
      <c r="G52" s="36" t="s">
        <v>149</v>
      </c>
      <c r="H52" s="52" t="s">
        <v>69</v>
      </c>
      <c r="I52" s="36" t="s">
        <v>211</v>
      </c>
      <c r="J52" s="44"/>
    </row>
    <row r="53" spans="1:10" ht="15" customHeight="1">
      <c r="A53" s="33"/>
      <c r="B53" s="47"/>
      <c r="C53" s="51" t="s">
        <v>130</v>
      </c>
      <c r="D53" s="51" t="s">
        <v>70</v>
      </c>
      <c r="E53" s="36" t="s">
        <v>202</v>
      </c>
      <c r="F53" s="36" t="s">
        <v>71</v>
      </c>
      <c r="G53" s="36" t="s">
        <v>148</v>
      </c>
      <c r="H53" s="52">
        <v>117.2</v>
      </c>
      <c r="I53" s="36" t="s">
        <v>72</v>
      </c>
      <c r="J53" s="44"/>
    </row>
    <row r="54" spans="1:10" ht="15" customHeight="1">
      <c r="A54" s="33"/>
      <c r="B54" s="47"/>
      <c r="C54" s="51" t="s">
        <v>143</v>
      </c>
      <c r="D54" s="51" t="s">
        <v>73</v>
      </c>
      <c r="E54" s="36" t="s">
        <v>202</v>
      </c>
      <c r="F54" s="36" t="s">
        <v>147</v>
      </c>
      <c r="G54" s="36" t="s">
        <v>229</v>
      </c>
      <c r="H54" s="52" t="s">
        <v>74</v>
      </c>
      <c r="I54" s="36"/>
      <c r="J54" s="44"/>
    </row>
    <row r="55" spans="1:10" ht="15" customHeight="1">
      <c r="A55" s="33"/>
      <c r="B55" s="47"/>
      <c r="C55" s="51" t="s">
        <v>143</v>
      </c>
      <c r="D55" s="51" t="s">
        <v>76</v>
      </c>
      <c r="E55" s="36" t="s">
        <v>202</v>
      </c>
      <c r="F55" s="36" t="s">
        <v>6</v>
      </c>
      <c r="G55" s="36" t="s">
        <v>146</v>
      </c>
      <c r="H55" s="52" t="s">
        <v>74</v>
      </c>
      <c r="I55" s="36"/>
      <c r="J55" s="44"/>
    </row>
    <row r="56" spans="1:10" ht="15" customHeight="1">
      <c r="A56" s="33"/>
      <c r="B56" s="47"/>
      <c r="C56" s="51" t="s">
        <v>143</v>
      </c>
      <c r="D56" s="51" t="s">
        <v>77</v>
      </c>
      <c r="E56" s="36" t="s">
        <v>202</v>
      </c>
      <c r="F56" s="36" t="s">
        <v>6</v>
      </c>
      <c r="G56" s="36" t="s">
        <v>6</v>
      </c>
      <c r="H56" s="52" t="s">
        <v>74</v>
      </c>
      <c r="I56" s="36"/>
      <c r="J56" s="44"/>
    </row>
    <row r="57" spans="1:10" ht="15" customHeight="1">
      <c r="A57" s="33"/>
      <c r="B57" s="47"/>
      <c r="C57" s="51" t="s">
        <v>130</v>
      </c>
      <c r="D57" s="51" t="s">
        <v>78</v>
      </c>
      <c r="E57" s="36" t="s">
        <v>202</v>
      </c>
      <c r="F57" s="36" t="s">
        <v>79</v>
      </c>
      <c r="G57" s="36" t="s">
        <v>145</v>
      </c>
      <c r="H57" s="52">
        <v>4.4</v>
      </c>
      <c r="I57" s="36" t="s">
        <v>204</v>
      </c>
      <c r="J57" s="44"/>
    </row>
    <row r="58" spans="1:10" ht="15" customHeight="1">
      <c r="A58" s="33"/>
      <c r="B58" s="47"/>
      <c r="C58" s="51" t="s">
        <v>130</v>
      </c>
      <c r="D58" s="51" t="s">
        <v>80</v>
      </c>
      <c r="E58" s="36" t="s">
        <v>202</v>
      </c>
      <c r="F58" s="36" t="s">
        <v>81</v>
      </c>
      <c r="G58" s="36" t="s">
        <v>144</v>
      </c>
      <c r="H58" s="52">
        <v>8.11</v>
      </c>
      <c r="I58" s="36" t="s">
        <v>82</v>
      </c>
      <c r="J58" s="44"/>
    </row>
    <row r="59" spans="1:10" ht="15" customHeight="1">
      <c r="A59" s="33"/>
      <c r="B59" s="47"/>
      <c r="C59" s="51" t="s">
        <v>143</v>
      </c>
      <c r="D59" s="51" t="s">
        <v>83</v>
      </c>
      <c r="E59" s="36" t="s">
        <v>202</v>
      </c>
      <c r="F59" s="36" t="s">
        <v>81</v>
      </c>
      <c r="G59" s="36" t="s">
        <v>142</v>
      </c>
      <c r="H59" s="52">
        <v>44.79</v>
      </c>
      <c r="I59" s="36" t="s">
        <v>84</v>
      </c>
      <c r="J59" s="44"/>
    </row>
    <row r="60" spans="1:10" ht="15" customHeight="1">
      <c r="A60" s="33"/>
      <c r="B60" s="47"/>
      <c r="C60" s="51" t="s">
        <v>143</v>
      </c>
      <c r="D60" s="51" t="s">
        <v>233</v>
      </c>
      <c r="E60" s="36" t="s">
        <v>202</v>
      </c>
      <c r="F60" s="36" t="s">
        <v>6</v>
      </c>
      <c r="G60" s="36" t="s">
        <v>253</v>
      </c>
      <c r="H60" s="52">
        <v>2.3</v>
      </c>
      <c r="I60" s="36" t="s">
        <v>210</v>
      </c>
      <c r="J60" s="44"/>
    </row>
    <row r="61" spans="1:10" ht="15" customHeight="1">
      <c r="A61" s="33"/>
      <c r="B61" s="47"/>
      <c r="C61" s="51" t="s">
        <v>130</v>
      </c>
      <c r="D61" s="51" t="s">
        <v>88</v>
      </c>
      <c r="E61" s="36" t="s">
        <v>202</v>
      </c>
      <c r="F61" s="36" t="s">
        <v>89</v>
      </c>
      <c r="G61" s="36" t="s">
        <v>140</v>
      </c>
      <c r="H61" s="52">
        <v>16.9</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217</v>
      </c>
      <c r="F63" s="36" t="s">
        <v>96</v>
      </c>
      <c r="G63" s="36" t="s">
        <v>138</v>
      </c>
      <c r="H63" s="52">
        <v>0.4</v>
      </c>
      <c r="I63" s="36" t="s">
        <v>97</v>
      </c>
      <c r="J63" s="44"/>
    </row>
    <row r="64" spans="1:10" ht="15" customHeight="1">
      <c r="A64" s="33"/>
      <c r="B64" s="47"/>
      <c r="C64" s="51" t="s">
        <v>130</v>
      </c>
      <c r="D64" s="51" t="s">
        <v>98</v>
      </c>
      <c r="E64" s="36" t="s">
        <v>217</v>
      </c>
      <c r="F64" s="36" t="s">
        <v>26</v>
      </c>
      <c r="G64" s="36" t="s">
        <v>137</v>
      </c>
      <c r="H64" s="52" t="s">
        <v>99</v>
      </c>
      <c r="I64" s="36" t="s">
        <v>97</v>
      </c>
      <c r="J64" s="44"/>
    </row>
    <row r="65" spans="1:10" ht="15" customHeight="1">
      <c r="A65" s="33"/>
      <c r="B65" s="47"/>
      <c r="C65" s="51" t="s">
        <v>130</v>
      </c>
      <c r="D65" s="51" t="s">
        <v>234</v>
      </c>
      <c r="E65" s="36" t="s">
        <v>201</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217</v>
      </c>
      <c r="F69" s="36" t="s">
        <v>85</v>
      </c>
      <c r="G69" s="36" t="s">
        <v>141</v>
      </c>
      <c r="H69" s="52" t="s">
        <v>87</v>
      </c>
      <c r="I69" s="36" t="s">
        <v>86</v>
      </c>
      <c r="J69" s="44"/>
    </row>
    <row r="70" spans="1:10" ht="15" customHeight="1">
      <c r="A70" s="33"/>
      <c r="B70" s="47"/>
      <c r="C70" s="51" t="s">
        <v>130</v>
      </c>
      <c r="D70" s="51" t="s">
        <v>238</v>
      </c>
      <c r="E70" s="36" t="s">
        <v>217</v>
      </c>
      <c r="F70" s="36" t="s">
        <v>106</v>
      </c>
      <c r="G70" s="36" t="s">
        <v>133</v>
      </c>
      <c r="H70" s="52" t="s">
        <v>107</v>
      </c>
      <c r="I70" s="36" t="s">
        <v>222</v>
      </c>
      <c r="J70" s="44"/>
    </row>
    <row r="71" spans="1:10" ht="15" customHeight="1">
      <c r="A71" s="33"/>
      <c r="B71" s="47"/>
      <c r="C71" s="51" t="s">
        <v>130</v>
      </c>
      <c r="D71" s="51" t="s">
        <v>239</v>
      </c>
      <c r="E71" s="36" t="s">
        <v>217</v>
      </c>
      <c r="F71" s="36" t="s">
        <v>26</v>
      </c>
      <c r="G71" s="36" t="s">
        <v>132</v>
      </c>
      <c r="H71" s="52" t="s">
        <v>110</v>
      </c>
      <c r="I71" s="36" t="s">
        <v>109</v>
      </c>
      <c r="J71" s="44"/>
    </row>
    <row r="72" spans="1:10" ht="15" customHeight="1">
      <c r="A72" s="33"/>
      <c r="B72" s="47"/>
      <c r="C72" s="51" t="s">
        <v>130</v>
      </c>
      <c r="D72" s="51" t="s">
        <v>240</v>
      </c>
      <c r="E72" s="36" t="s">
        <v>217</v>
      </c>
      <c r="F72" s="36" t="s">
        <v>112</v>
      </c>
      <c r="G72" s="36" t="s">
        <v>131</v>
      </c>
      <c r="H72" s="52">
        <v>0.6</v>
      </c>
      <c r="I72" s="36" t="s">
        <v>113</v>
      </c>
      <c r="J72" s="44"/>
    </row>
    <row r="73" spans="1:10" ht="15" customHeight="1">
      <c r="A73" s="33"/>
      <c r="B73" s="47"/>
      <c r="C73" s="51" t="s">
        <v>130</v>
      </c>
      <c r="D73" s="51" t="s">
        <v>330</v>
      </c>
      <c r="E73" s="36" t="s">
        <v>196</v>
      </c>
      <c r="F73" s="36" t="s">
        <v>223</v>
      </c>
      <c r="G73" s="36" t="s">
        <v>129</v>
      </c>
      <c r="H73" s="52">
        <v>0.03</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127</v>
      </c>
      <c r="D77" s="90"/>
      <c r="E77" s="90"/>
      <c r="F77" s="90"/>
      <c r="G77" s="90"/>
      <c r="H77" s="90"/>
      <c r="I77" s="91"/>
      <c r="J77" s="44"/>
    </row>
    <row r="78" spans="1:10" ht="15" customHeight="1">
      <c r="A78" s="33"/>
      <c r="B78" s="47"/>
      <c r="C78" s="89" t="s">
        <v>224</v>
      </c>
      <c r="D78" s="90"/>
      <c r="E78" s="90"/>
      <c r="F78" s="90"/>
      <c r="G78" s="90"/>
      <c r="H78" s="90"/>
      <c r="I78" s="91"/>
      <c r="J78" s="44"/>
    </row>
    <row r="79" spans="1:10" ht="15" customHeight="1">
      <c r="A79" s="33"/>
      <c r="B79" s="47"/>
      <c r="C79" s="89" t="s">
        <v>126</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124</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6">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209149</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271</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44267</v>
      </c>
      <c r="F10" s="85"/>
      <c r="G10" s="48" t="s">
        <v>176</v>
      </c>
      <c r="H10" s="45" t="s">
        <v>175</v>
      </c>
      <c r="I10" s="45"/>
      <c r="J10" s="44"/>
    </row>
    <row r="11" spans="1:10" ht="15" customHeight="1">
      <c r="A11" s="33"/>
      <c r="B11" s="47"/>
      <c r="C11" s="84" t="s">
        <v>174</v>
      </c>
      <c r="D11" s="84"/>
      <c r="E11" s="85">
        <v>44268</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198</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159</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217</v>
      </c>
      <c r="F26" s="36" t="s">
        <v>30</v>
      </c>
      <c r="G26" s="36" t="s">
        <v>162</v>
      </c>
      <c r="H26" s="52">
        <v>3.9</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217</v>
      </c>
      <c r="F28" s="36" t="s">
        <v>36</v>
      </c>
      <c r="G28" s="36" t="s">
        <v>161</v>
      </c>
      <c r="H28" s="52" t="s">
        <v>38</v>
      </c>
      <c r="I28" s="36" t="s">
        <v>37</v>
      </c>
      <c r="J28" s="44"/>
    </row>
    <row r="29" spans="1:10" ht="15" customHeight="1">
      <c r="A29" s="33"/>
      <c r="B29" s="47"/>
      <c r="C29" s="51" t="s">
        <v>130</v>
      </c>
      <c r="D29" s="51" t="s">
        <v>39</v>
      </c>
      <c r="E29" s="36" t="s">
        <v>217</v>
      </c>
      <c r="F29" s="36" t="s">
        <v>40</v>
      </c>
      <c r="G29" s="36" t="s">
        <v>153</v>
      </c>
      <c r="H29" s="52" t="s">
        <v>272</v>
      </c>
      <c r="I29" s="36" t="s">
        <v>37</v>
      </c>
      <c r="J29" s="44"/>
    </row>
    <row r="30" spans="1:10" ht="15" customHeight="1">
      <c r="A30" s="33"/>
      <c r="B30" s="47"/>
      <c r="C30" s="51" t="s">
        <v>130</v>
      </c>
      <c r="D30" s="51" t="s">
        <v>41</v>
      </c>
      <c r="E30" s="36" t="s">
        <v>217</v>
      </c>
      <c r="F30" s="36" t="s">
        <v>42</v>
      </c>
      <c r="G30" s="36" t="s">
        <v>160</v>
      </c>
      <c r="H30" s="52" t="s">
        <v>44</v>
      </c>
      <c r="I30" s="36" t="s">
        <v>43</v>
      </c>
      <c r="J30" s="44"/>
    </row>
    <row r="31" spans="1:10" ht="15" customHeight="1">
      <c r="A31" s="33"/>
      <c r="B31" s="47"/>
      <c r="C31" s="51" t="s">
        <v>130</v>
      </c>
      <c r="D31" s="51" t="s">
        <v>45</v>
      </c>
      <c r="E31" s="36" t="s">
        <v>217</v>
      </c>
      <c r="F31" s="36" t="s">
        <v>46</v>
      </c>
      <c r="G31" s="36" t="s">
        <v>160</v>
      </c>
      <c r="H31" s="52" t="s">
        <v>44</v>
      </c>
      <c r="I31" s="36" t="s">
        <v>43</v>
      </c>
      <c r="J31" s="44"/>
    </row>
    <row r="32" spans="1:10" ht="15" customHeight="1">
      <c r="A32" s="33"/>
      <c r="B32" s="47"/>
      <c r="C32" s="51" t="s">
        <v>130</v>
      </c>
      <c r="D32" s="51" t="s">
        <v>47</v>
      </c>
      <c r="E32" s="36" t="s">
        <v>168</v>
      </c>
      <c r="F32" s="36" t="s">
        <v>48</v>
      </c>
      <c r="G32" s="36" t="s">
        <v>273</v>
      </c>
      <c r="H32" s="52" t="s">
        <v>159</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217</v>
      </c>
      <c r="F45" s="36" t="s">
        <v>55</v>
      </c>
      <c r="G45" s="36" t="s">
        <v>156</v>
      </c>
      <c r="H45" s="52">
        <v>4</v>
      </c>
      <c r="I45" s="36" t="s">
        <v>204</v>
      </c>
      <c r="J45" s="44"/>
    </row>
    <row r="46" spans="1:10" ht="15" customHeight="1">
      <c r="A46" s="33"/>
      <c r="B46" s="47"/>
      <c r="C46" s="51" t="s">
        <v>130</v>
      </c>
      <c r="D46" s="51" t="s">
        <v>57</v>
      </c>
      <c r="E46" s="36" t="s">
        <v>196</v>
      </c>
      <c r="F46" s="36" t="s">
        <v>58</v>
      </c>
      <c r="G46" s="36" t="s">
        <v>155</v>
      </c>
      <c r="H46" s="52">
        <v>49</v>
      </c>
      <c r="I46" s="36" t="s">
        <v>204</v>
      </c>
      <c r="J46" s="44"/>
    </row>
    <row r="47" spans="1:10" ht="15" customHeight="1">
      <c r="A47" s="33"/>
      <c r="B47" s="47"/>
      <c r="C47" s="51" t="s">
        <v>130</v>
      </c>
      <c r="D47" s="51" t="s">
        <v>59</v>
      </c>
      <c r="E47" s="36" t="s">
        <v>217</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249</v>
      </c>
      <c r="F49" s="36" t="s">
        <v>65</v>
      </c>
      <c r="G49" s="36" t="s">
        <v>150</v>
      </c>
      <c r="H49" s="52" t="s">
        <v>66</v>
      </c>
      <c r="I49" s="36" t="s">
        <v>19</v>
      </c>
      <c r="J49" s="44"/>
    </row>
    <row r="50" spans="1:10" ht="15" customHeight="1">
      <c r="A50" s="33"/>
      <c r="B50" s="47"/>
      <c r="C50" s="51" t="s">
        <v>143</v>
      </c>
      <c r="D50" s="51" t="s">
        <v>207</v>
      </c>
      <c r="E50" s="36" t="s">
        <v>202</v>
      </c>
      <c r="F50" s="36" t="s">
        <v>232</v>
      </c>
      <c r="G50" s="36" t="s">
        <v>6</v>
      </c>
      <c r="H50" s="52">
        <v>37.43</v>
      </c>
      <c r="I50" s="36" t="s">
        <v>210</v>
      </c>
      <c r="J50" s="44"/>
    </row>
    <row r="51" spans="1:10" ht="15" customHeight="1">
      <c r="A51" s="33"/>
      <c r="B51" s="47"/>
      <c r="C51" s="51" t="s">
        <v>143</v>
      </c>
      <c r="D51" s="51" t="s">
        <v>67</v>
      </c>
      <c r="E51" s="36" t="s">
        <v>202</v>
      </c>
      <c r="F51" s="36" t="s">
        <v>5</v>
      </c>
      <c r="G51" s="36" t="s">
        <v>149</v>
      </c>
      <c r="H51" s="52">
        <v>0</v>
      </c>
      <c r="I51" s="36" t="s">
        <v>211</v>
      </c>
      <c r="J51" s="44"/>
    </row>
    <row r="52" spans="1:10" ht="15" customHeight="1">
      <c r="A52" s="33"/>
      <c r="B52" s="47"/>
      <c r="C52" s="51" t="s">
        <v>151</v>
      </c>
      <c r="D52" s="51" t="s">
        <v>68</v>
      </c>
      <c r="E52" s="36" t="s">
        <v>202</v>
      </c>
      <c r="F52" s="36" t="s">
        <v>5</v>
      </c>
      <c r="G52" s="36" t="s">
        <v>149</v>
      </c>
      <c r="H52" s="52" t="s">
        <v>69</v>
      </c>
      <c r="I52" s="36" t="s">
        <v>211</v>
      </c>
      <c r="J52" s="44"/>
    </row>
    <row r="53" spans="1:10" ht="15" customHeight="1">
      <c r="A53" s="33"/>
      <c r="B53" s="47"/>
      <c r="C53" s="51" t="s">
        <v>130</v>
      </c>
      <c r="D53" s="51" t="s">
        <v>70</v>
      </c>
      <c r="E53" s="36" t="s">
        <v>202</v>
      </c>
      <c r="F53" s="36" t="s">
        <v>71</v>
      </c>
      <c r="G53" s="36" t="s">
        <v>148</v>
      </c>
      <c r="H53" s="52">
        <v>117.3</v>
      </c>
      <c r="I53" s="36" t="s">
        <v>72</v>
      </c>
      <c r="J53" s="44"/>
    </row>
    <row r="54" spans="1:10" ht="15" customHeight="1">
      <c r="A54" s="33"/>
      <c r="B54" s="47"/>
      <c r="C54" s="51" t="s">
        <v>143</v>
      </c>
      <c r="D54" s="51" t="s">
        <v>73</v>
      </c>
      <c r="E54" s="36" t="s">
        <v>202</v>
      </c>
      <c r="F54" s="36" t="s">
        <v>147</v>
      </c>
      <c r="G54" s="36" t="s">
        <v>229</v>
      </c>
      <c r="H54" s="52" t="s">
        <v>74</v>
      </c>
      <c r="I54" s="36"/>
      <c r="J54" s="44"/>
    </row>
    <row r="55" spans="1:10" ht="15" customHeight="1">
      <c r="A55" s="33"/>
      <c r="B55" s="47"/>
      <c r="C55" s="51" t="s">
        <v>143</v>
      </c>
      <c r="D55" s="51" t="s">
        <v>76</v>
      </c>
      <c r="E55" s="36" t="s">
        <v>202</v>
      </c>
      <c r="F55" s="36" t="s">
        <v>6</v>
      </c>
      <c r="G55" s="36" t="s">
        <v>146</v>
      </c>
      <c r="H55" s="52" t="s">
        <v>74</v>
      </c>
      <c r="I55" s="36"/>
      <c r="J55" s="44"/>
    </row>
    <row r="56" spans="1:10" ht="15" customHeight="1">
      <c r="A56" s="33"/>
      <c r="B56" s="47"/>
      <c r="C56" s="51" t="s">
        <v>143</v>
      </c>
      <c r="D56" s="51" t="s">
        <v>77</v>
      </c>
      <c r="E56" s="36" t="s">
        <v>202</v>
      </c>
      <c r="F56" s="36" t="s">
        <v>6</v>
      </c>
      <c r="G56" s="36" t="s">
        <v>6</v>
      </c>
      <c r="H56" s="52" t="s">
        <v>74</v>
      </c>
      <c r="I56" s="36"/>
      <c r="J56" s="44"/>
    </row>
    <row r="57" spans="1:10" ht="15" customHeight="1">
      <c r="A57" s="33"/>
      <c r="B57" s="47"/>
      <c r="C57" s="51" t="s">
        <v>130</v>
      </c>
      <c r="D57" s="51" t="s">
        <v>78</v>
      </c>
      <c r="E57" s="36" t="s">
        <v>202</v>
      </c>
      <c r="F57" s="36" t="s">
        <v>79</v>
      </c>
      <c r="G57" s="36" t="s">
        <v>145</v>
      </c>
      <c r="H57" s="52">
        <v>4.5</v>
      </c>
      <c r="I57" s="36" t="s">
        <v>204</v>
      </c>
      <c r="J57" s="44"/>
    </row>
    <row r="58" spans="1:10" ht="15" customHeight="1">
      <c r="A58" s="33"/>
      <c r="B58" s="47"/>
      <c r="C58" s="51" t="s">
        <v>130</v>
      </c>
      <c r="D58" s="51" t="s">
        <v>80</v>
      </c>
      <c r="E58" s="36" t="s">
        <v>202</v>
      </c>
      <c r="F58" s="36" t="s">
        <v>81</v>
      </c>
      <c r="G58" s="36" t="s">
        <v>144</v>
      </c>
      <c r="H58" s="52">
        <v>8.13</v>
      </c>
      <c r="I58" s="36" t="s">
        <v>82</v>
      </c>
      <c r="J58" s="44"/>
    </row>
    <row r="59" spans="1:10" ht="15" customHeight="1">
      <c r="A59" s="33"/>
      <c r="B59" s="47"/>
      <c r="C59" s="51" t="s">
        <v>143</v>
      </c>
      <c r="D59" s="51" t="s">
        <v>83</v>
      </c>
      <c r="E59" s="36" t="s">
        <v>202</v>
      </c>
      <c r="F59" s="36" t="s">
        <v>81</v>
      </c>
      <c r="G59" s="36" t="s">
        <v>142</v>
      </c>
      <c r="H59" s="52">
        <v>45.73</v>
      </c>
      <c r="I59" s="36" t="s">
        <v>84</v>
      </c>
      <c r="J59" s="44"/>
    </row>
    <row r="60" spans="1:10" ht="15" customHeight="1">
      <c r="A60" s="33"/>
      <c r="B60" s="47"/>
      <c r="C60" s="51" t="s">
        <v>143</v>
      </c>
      <c r="D60" s="51" t="s">
        <v>233</v>
      </c>
      <c r="E60" s="36" t="s">
        <v>202</v>
      </c>
      <c r="F60" s="36" t="s">
        <v>6</v>
      </c>
      <c r="G60" s="36" t="s">
        <v>253</v>
      </c>
      <c r="H60" s="52">
        <v>4.3</v>
      </c>
      <c r="I60" s="36" t="s">
        <v>210</v>
      </c>
      <c r="J60" s="44"/>
    </row>
    <row r="61" spans="1:10" ht="15" customHeight="1">
      <c r="A61" s="33"/>
      <c r="B61" s="47"/>
      <c r="C61" s="51" t="s">
        <v>130</v>
      </c>
      <c r="D61" s="51" t="s">
        <v>88</v>
      </c>
      <c r="E61" s="36" t="s">
        <v>202</v>
      </c>
      <c r="F61" s="36" t="s">
        <v>89</v>
      </c>
      <c r="G61" s="36" t="s">
        <v>140</v>
      </c>
      <c r="H61" s="52">
        <v>16.8</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217</v>
      </c>
      <c r="F63" s="36" t="s">
        <v>96</v>
      </c>
      <c r="G63" s="36" t="s">
        <v>138</v>
      </c>
      <c r="H63" s="52">
        <v>0.3</v>
      </c>
      <c r="I63" s="36" t="s">
        <v>97</v>
      </c>
      <c r="J63" s="44"/>
    </row>
    <row r="64" spans="1:10" ht="15" customHeight="1">
      <c r="A64" s="33"/>
      <c r="B64" s="47"/>
      <c r="C64" s="51" t="s">
        <v>130</v>
      </c>
      <c r="D64" s="51" t="s">
        <v>98</v>
      </c>
      <c r="E64" s="36" t="s">
        <v>217</v>
      </c>
      <c r="F64" s="36" t="s">
        <v>26</v>
      </c>
      <c r="G64" s="36" t="s">
        <v>137</v>
      </c>
      <c r="H64" s="52" t="s">
        <v>99</v>
      </c>
      <c r="I64" s="36" t="s">
        <v>97</v>
      </c>
      <c r="J64" s="44"/>
    </row>
    <row r="65" spans="1:10" ht="15" customHeight="1">
      <c r="A65" s="33"/>
      <c r="B65" s="47"/>
      <c r="C65" s="51" t="s">
        <v>130</v>
      </c>
      <c r="D65" s="51" t="s">
        <v>234</v>
      </c>
      <c r="E65" s="36" t="s">
        <v>201</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49</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217</v>
      </c>
      <c r="F69" s="36" t="s">
        <v>85</v>
      </c>
      <c r="G69" s="36" t="s">
        <v>141</v>
      </c>
      <c r="H69" s="52" t="s">
        <v>87</v>
      </c>
      <c r="I69" s="36" t="s">
        <v>86</v>
      </c>
      <c r="J69" s="44"/>
    </row>
    <row r="70" spans="1:10" ht="15" customHeight="1">
      <c r="A70" s="33"/>
      <c r="B70" s="47"/>
      <c r="C70" s="51" t="s">
        <v>130</v>
      </c>
      <c r="D70" s="51" t="s">
        <v>238</v>
      </c>
      <c r="E70" s="36" t="s">
        <v>217</v>
      </c>
      <c r="F70" s="36" t="s">
        <v>106</v>
      </c>
      <c r="G70" s="36" t="s">
        <v>133</v>
      </c>
      <c r="H70" s="52" t="s">
        <v>107</v>
      </c>
      <c r="I70" s="36" t="s">
        <v>222</v>
      </c>
      <c r="J70" s="44"/>
    </row>
    <row r="71" spans="1:10" ht="15" customHeight="1">
      <c r="A71" s="33"/>
      <c r="B71" s="47"/>
      <c r="C71" s="51" t="s">
        <v>130</v>
      </c>
      <c r="D71" s="51" t="s">
        <v>239</v>
      </c>
      <c r="E71" s="36" t="s">
        <v>217</v>
      </c>
      <c r="F71" s="36" t="s">
        <v>26</v>
      </c>
      <c r="G71" s="36" t="s">
        <v>132</v>
      </c>
      <c r="H71" s="52" t="s">
        <v>110</v>
      </c>
      <c r="I71" s="36" t="s">
        <v>109</v>
      </c>
      <c r="J71" s="44"/>
    </row>
    <row r="72" spans="1:10" ht="15" customHeight="1">
      <c r="A72" s="33"/>
      <c r="B72" s="47"/>
      <c r="C72" s="51" t="s">
        <v>130</v>
      </c>
      <c r="D72" s="51" t="s">
        <v>240</v>
      </c>
      <c r="E72" s="36" t="s">
        <v>217</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0.09</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9">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209156</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274</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198</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3.7</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276</v>
      </c>
      <c r="I29" s="36" t="s">
        <v>37</v>
      </c>
      <c r="J29" s="44"/>
    </row>
    <row r="30" spans="1:10" ht="15" customHeight="1">
      <c r="A30" s="33"/>
      <c r="B30" s="47"/>
      <c r="C30" s="51" t="s">
        <v>130</v>
      </c>
      <c r="D30" s="51" t="s">
        <v>41</v>
      </c>
      <c r="E30" s="36" t="s">
        <v>275</v>
      </c>
      <c r="F30" s="36" t="s">
        <v>42</v>
      </c>
      <c r="G30" s="36" t="s">
        <v>160</v>
      </c>
      <c r="H30" s="52">
        <v>5</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168</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v>3</v>
      </c>
      <c r="I45" s="36" t="s">
        <v>204</v>
      </c>
      <c r="J45" s="44"/>
    </row>
    <row r="46" spans="1:10" ht="15" customHeight="1">
      <c r="A46" s="33"/>
      <c r="B46" s="47"/>
      <c r="C46" s="51" t="s">
        <v>130</v>
      </c>
      <c r="D46" s="51" t="s">
        <v>57</v>
      </c>
      <c r="E46" s="36" t="s">
        <v>196</v>
      </c>
      <c r="F46" s="36" t="s">
        <v>58</v>
      </c>
      <c r="G46" s="36" t="s">
        <v>155</v>
      </c>
      <c r="H46" s="52">
        <v>28</v>
      </c>
      <c r="I46" s="36" t="s">
        <v>204</v>
      </c>
      <c r="J46" s="44"/>
    </row>
    <row r="47" spans="1:10" ht="15" customHeight="1">
      <c r="A47" s="33"/>
      <c r="B47" s="47"/>
      <c r="C47" s="51" t="s">
        <v>130</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277</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33.27</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118.6</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4.4</v>
      </c>
      <c r="I57" s="36" t="s">
        <v>204</v>
      </c>
      <c r="J57" s="44"/>
    </row>
    <row r="58" spans="1:10" ht="15" customHeight="1">
      <c r="A58" s="33"/>
      <c r="B58" s="47"/>
      <c r="C58" s="51" t="s">
        <v>130</v>
      </c>
      <c r="D58" s="51" t="s">
        <v>80</v>
      </c>
      <c r="E58" s="36" t="s">
        <v>217</v>
      </c>
      <c r="F58" s="36" t="s">
        <v>81</v>
      </c>
      <c r="G58" s="36" t="s">
        <v>144</v>
      </c>
      <c r="H58" s="52">
        <v>8.03</v>
      </c>
      <c r="I58" s="36" t="s">
        <v>82</v>
      </c>
      <c r="J58" s="44"/>
    </row>
    <row r="59" spans="1:10" ht="15" customHeight="1">
      <c r="A59" s="33"/>
      <c r="B59" s="47"/>
      <c r="C59" s="51" t="s">
        <v>143</v>
      </c>
      <c r="D59" s="51" t="s">
        <v>83</v>
      </c>
      <c r="E59" s="36" t="s">
        <v>217</v>
      </c>
      <c r="F59" s="36" t="s">
        <v>81</v>
      </c>
      <c r="G59" s="36" t="s">
        <v>142</v>
      </c>
      <c r="H59" s="52">
        <v>44.43</v>
      </c>
      <c r="I59" s="36" t="s">
        <v>84</v>
      </c>
      <c r="J59" s="44"/>
    </row>
    <row r="60" spans="1:10" ht="15" customHeight="1">
      <c r="A60" s="33"/>
      <c r="B60" s="47"/>
      <c r="C60" s="51" t="s">
        <v>143</v>
      </c>
      <c r="D60" s="51" t="s">
        <v>233</v>
      </c>
      <c r="E60" s="36" t="s">
        <v>217</v>
      </c>
      <c r="F60" s="36" t="s">
        <v>6</v>
      </c>
      <c r="G60" s="36" t="s">
        <v>253</v>
      </c>
      <c r="H60" s="52">
        <v>0.6</v>
      </c>
      <c r="I60" s="36" t="s">
        <v>210</v>
      </c>
      <c r="J60" s="44"/>
    </row>
    <row r="61" spans="1:10" ht="15" customHeight="1">
      <c r="A61" s="33"/>
      <c r="B61" s="47"/>
      <c r="C61" s="51" t="s">
        <v>130</v>
      </c>
      <c r="D61" s="51" t="s">
        <v>88</v>
      </c>
      <c r="E61" s="36" t="s">
        <v>217</v>
      </c>
      <c r="F61" s="36" t="s">
        <v>89</v>
      </c>
      <c r="G61" s="36" t="s">
        <v>140</v>
      </c>
      <c r="H61" s="52">
        <v>16.5</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0.4</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t="s">
        <v>107</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0.07</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6">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209157</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278</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3.5</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280</v>
      </c>
      <c r="I29" s="36" t="s">
        <v>37</v>
      </c>
      <c r="J29" s="44"/>
    </row>
    <row r="30" spans="1:10" ht="15" customHeight="1">
      <c r="A30" s="33"/>
      <c r="B30" s="47"/>
      <c r="C30" s="51" t="s">
        <v>130</v>
      </c>
      <c r="D30" s="51" t="s">
        <v>41</v>
      </c>
      <c r="E30" s="36" t="s">
        <v>275</v>
      </c>
      <c r="F30" s="36" t="s">
        <v>42</v>
      </c>
      <c r="G30" s="36" t="s">
        <v>160</v>
      </c>
      <c r="H30" s="52">
        <v>5</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199</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t="s">
        <v>56</v>
      </c>
      <c r="I45" s="36" t="s">
        <v>204</v>
      </c>
      <c r="J45" s="44"/>
    </row>
    <row r="46" spans="1:10" ht="15" customHeight="1">
      <c r="A46" s="33"/>
      <c r="B46" s="47"/>
      <c r="C46" s="51" t="s">
        <v>130</v>
      </c>
      <c r="D46" s="51" t="s">
        <v>57</v>
      </c>
      <c r="E46" s="36" t="s">
        <v>196</v>
      </c>
      <c r="F46" s="36" t="s">
        <v>58</v>
      </c>
      <c r="G46" s="36" t="s">
        <v>155</v>
      </c>
      <c r="H46" s="52">
        <v>18</v>
      </c>
      <c r="I46" s="36" t="s">
        <v>204</v>
      </c>
      <c r="J46" s="44"/>
    </row>
    <row r="47" spans="1:10" ht="15" customHeight="1">
      <c r="A47" s="33"/>
      <c r="B47" s="47"/>
      <c r="C47" s="51" t="s">
        <v>130</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277</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33.27</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117.4</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4.3</v>
      </c>
      <c r="I57" s="36" t="s">
        <v>204</v>
      </c>
      <c r="J57" s="44"/>
    </row>
    <row r="58" spans="1:10" ht="15" customHeight="1">
      <c r="A58" s="33"/>
      <c r="B58" s="47"/>
      <c r="C58" s="51" t="s">
        <v>130</v>
      </c>
      <c r="D58" s="51" t="s">
        <v>80</v>
      </c>
      <c r="E58" s="36" t="s">
        <v>217</v>
      </c>
      <c r="F58" s="36" t="s">
        <v>81</v>
      </c>
      <c r="G58" s="36" t="s">
        <v>144</v>
      </c>
      <c r="H58" s="52">
        <v>8.23</v>
      </c>
      <c r="I58" s="36" t="s">
        <v>82</v>
      </c>
      <c r="J58" s="44"/>
    </row>
    <row r="59" spans="1:10" ht="15" customHeight="1">
      <c r="A59" s="33"/>
      <c r="B59" s="47"/>
      <c r="C59" s="51" t="s">
        <v>143</v>
      </c>
      <c r="D59" s="51" t="s">
        <v>83</v>
      </c>
      <c r="E59" s="36" t="s">
        <v>217</v>
      </c>
      <c r="F59" s="36" t="s">
        <v>81</v>
      </c>
      <c r="G59" s="36" t="s">
        <v>142</v>
      </c>
      <c r="H59" s="52">
        <v>43.41</v>
      </c>
      <c r="I59" s="36" t="s">
        <v>84</v>
      </c>
      <c r="J59" s="44"/>
    </row>
    <row r="60" spans="1:10" ht="15" customHeight="1">
      <c r="A60" s="33"/>
      <c r="B60" s="47"/>
      <c r="C60" s="51" t="s">
        <v>143</v>
      </c>
      <c r="D60" s="51" t="s">
        <v>233</v>
      </c>
      <c r="E60" s="36" t="s">
        <v>217</v>
      </c>
      <c r="F60" s="36" t="s">
        <v>6</v>
      </c>
      <c r="G60" s="36" t="s">
        <v>253</v>
      </c>
      <c r="H60" s="52">
        <v>2.62</v>
      </c>
      <c r="I60" s="36" t="s">
        <v>210</v>
      </c>
      <c r="J60" s="44"/>
    </row>
    <row r="61" spans="1:10" ht="15" customHeight="1">
      <c r="A61" s="33"/>
      <c r="B61" s="47"/>
      <c r="C61" s="51" t="s">
        <v>130</v>
      </c>
      <c r="D61" s="51" t="s">
        <v>88</v>
      </c>
      <c r="E61" s="36" t="s">
        <v>217</v>
      </c>
      <c r="F61" s="36" t="s">
        <v>89</v>
      </c>
      <c r="G61" s="36" t="s">
        <v>140</v>
      </c>
      <c r="H61" s="52">
        <v>16.5</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0.3</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281</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v>11.4</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0.7</v>
      </c>
      <c r="I72" s="36" t="s">
        <v>113</v>
      </c>
      <c r="J72" s="44"/>
    </row>
    <row r="73" spans="1:10" ht="15" customHeight="1">
      <c r="A73" s="33"/>
      <c r="B73" s="47"/>
      <c r="C73" s="51" t="s">
        <v>130</v>
      </c>
      <c r="D73" s="51" t="s">
        <v>330</v>
      </c>
      <c r="E73" s="36" t="s">
        <v>196</v>
      </c>
      <c r="F73" s="36" t="s">
        <v>223</v>
      </c>
      <c r="G73" s="36" t="s">
        <v>129</v>
      </c>
      <c r="H73" s="52">
        <v>0.04</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55">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209158</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282</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3.9</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283</v>
      </c>
      <c r="I29" s="36" t="s">
        <v>37</v>
      </c>
      <c r="J29" s="44"/>
    </row>
    <row r="30" spans="1:10" ht="15" customHeight="1">
      <c r="A30" s="33"/>
      <c r="B30" s="47"/>
      <c r="C30" s="51" t="s">
        <v>130</v>
      </c>
      <c r="D30" s="51" t="s">
        <v>41</v>
      </c>
      <c r="E30" s="36" t="s">
        <v>275</v>
      </c>
      <c r="F30" s="36" t="s">
        <v>42</v>
      </c>
      <c r="G30" s="36" t="s">
        <v>160</v>
      </c>
      <c r="H30" s="52" t="s">
        <v>44</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168</v>
      </c>
      <c r="F32" s="36" t="s">
        <v>48</v>
      </c>
      <c r="G32" s="36" t="s">
        <v>273</v>
      </c>
      <c r="H32" s="52" t="s">
        <v>159</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v>3</v>
      </c>
      <c r="I45" s="36" t="s">
        <v>204</v>
      </c>
      <c r="J45" s="44"/>
    </row>
    <row r="46" spans="1:10" ht="15" customHeight="1">
      <c r="A46" s="33"/>
      <c r="B46" s="47"/>
      <c r="C46" s="51" t="s">
        <v>130</v>
      </c>
      <c r="D46" s="51" t="s">
        <v>57</v>
      </c>
      <c r="E46" s="36" t="s">
        <v>196</v>
      </c>
      <c r="F46" s="36" t="s">
        <v>58</v>
      </c>
      <c r="G46" s="36" t="s">
        <v>155</v>
      </c>
      <c r="H46" s="52">
        <v>38</v>
      </c>
      <c r="I46" s="36" t="s">
        <v>204</v>
      </c>
      <c r="J46" s="44"/>
    </row>
    <row r="47" spans="1:10" ht="15" customHeight="1">
      <c r="A47" s="33"/>
      <c r="B47" s="47"/>
      <c r="C47" s="51" t="s">
        <v>130</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277</v>
      </c>
      <c r="F49" s="36" t="s">
        <v>65</v>
      </c>
      <c r="G49" s="36" t="s">
        <v>150</v>
      </c>
      <c r="H49" s="52" t="s">
        <v>66</v>
      </c>
      <c r="I49" s="36" t="s">
        <v>19</v>
      </c>
      <c r="J49" s="44"/>
    </row>
    <row r="50" spans="1:10" ht="15" customHeight="1">
      <c r="A50" s="33"/>
      <c r="B50" s="47"/>
      <c r="C50" s="51" t="s">
        <v>143</v>
      </c>
      <c r="D50" s="51" t="s">
        <v>207</v>
      </c>
      <c r="E50" s="36" t="s">
        <v>217</v>
      </c>
      <c r="F50" s="36" t="s">
        <v>209</v>
      </c>
      <c r="G50" s="36" t="s">
        <v>6</v>
      </c>
      <c r="H50" s="52">
        <v>33.27</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120</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4.6</v>
      </c>
      <c r="I57" s="36" t="s">
        <v>204</v>
      </c>
      <c r="J57" s="44"/>
    </row>
    <row r="58" spans="1:10" ht="15" customHeight="1">
      <c r="A58" s="33"/>
      <c r="B58" s="47"/>
      <c r="C58" s="51" t="s">
        <v>130</v>
      </c>
      <c r="D58" s="51" t="s">
        <v>80</v>
      </c>
      <c r="E58" s="36" t="s">
        <v>217</v>
      </c>
      <c r="F58" s="36" t="s">
        <v>81</v>
      </c>
      <c r="G58" s="36" t="s">
        <v>144</v>
      </c>
      <c r="H58" s="52">
        <v>8.28</v>
      </c>
      <c r="I58" s="36" t="s">
        <v>82</v>
      </c>
      <c r="J58" s="44"/>
    </row>
    <row r="59" spans="1:10" ht="15" customHeight="1">
      <c r="A59" s="33"/>
      <c r="B59" s="47"/>
      <c r="C59" s="51" t="s">
        <v>143</v>
      </c>
      <c r="D59" s="51" t="s">
        <v>83</v>
      </c>
      <c r="E59" s="36" t="s">
        <v>217</v>
      </c>
      <c r="F59" s="36" t="s">
        <v>81</v>
      </c>
      <c r="G59" s="36" t="s">
        <v>142</v>
      </c>
      <c r="H59" s="52">
        <v>46.67</v>
      </c>
      <c r="I59" s="36" t="s">
        <v>84</v>
      </c>
      <c r="J59" s="44"/>
    </row>
    <row r="60" spans="1:10" ht="15" customHeight="1">
      <c r="A60" s="33"/>
      <c r="B60" s="47"/>
      <c r="C60" s="51" t="s">
        <v>143</v>
      </c>
      <c r="D60" s="51" t="s">
        <v>233</v>
      </c>
      <c r="E60" s="36" t="s">
        <v>217</v>
      </c>
      <c r="F60" s="36" t="s">
        <v>6</v>
      </c>
      <c r="G60" s="36" t="s">
        <v>253</v>
      </c>
      <c r="H60" s="52">
        <v>4.6</v>
      </c>
      <c r="I60" s="36" t="s">
        <v>210</v>
      </c>
      <c r="J60" s="44"/>
    </row>
    <row r="61" spans="1:10" ht="15" customHeight="1">
      <c r="A61" s="33"/>
      <c r="B61" s="47"/>
      <c r="C61" s="51" t="s">
        <v>130</v>
      </c>
      <c r="D61" s="51" t="s">
        <v>88</v>
      </c>
      <c r="E61" s="36" t="s">
        <v>217</v>
      </c>
      <c r="F61" s="36" t="s">
        <v>89</v>
      </c>
      <c r="G61" s="36" t="s">
        <v>140</v>
      </c>
      <c r="H61" s="52">
        <v>16.7</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0.3</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v>11.1</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0.9</v>
      </c>
      <c r="I72" s="36" t="s">
        <v>113</v>
      </c>
      <c r="J72" s="44"/>
    </row>
    <row r="73" spans="1:10" ht="15" customHeight="1">
      <c r="A73" s="33"/>
      <c r="B73" s="47"/>
      <c r="C73" s="51" t="s">
        <v>130</v>
      </c>
      <c r="D73" s="51" t="s">
        <v>330</v>
      </c>
      <c r="E73" s="36" t="s">
        <v>196</v>
      </c>
      <c r="F73" s="36" t="s">
        <v>223</v>
      </c>
      <c r="G73" s="36" t="s">
        <v>129</v>
      </c>
      <c r="H73" s="52">
        <v>0.06</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55">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209159</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284</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3.5</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285</v>
      </c>
      <c r="I29" s="36" t="s">
        <v>37</v>
      </c>
      <c r="J29" s="44"/>
    </row>
    <row r="30" spans="1:10" ht="15" customHeight="1">
      <c r="A30" s="33"/>
      <c r="B30" s="47"/>
      <c r="C30" s="51" t="s">
        <v>130</v>
      </c>
      <c r="D30" s="51" t="s">
        <v>41</v>
      </c>
      <c r="E30" s="36" t="s">
        <v>275</v>
      </c>
      <c r="F30" s="36" t="s">
        <v>42</v>
      </c>
      <c r="G30" s="36" t="s">
        <v>160</v>
      </c>
      <c r="H30" s="52">
        <v>5</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168</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t="s">
        <v>56</v>
      </c>
      <c r="I45" s="36" t="s">
        <v>204</v>
      </c>
      <c r="J45" s="44"/>
    </row>
    <row r="46" spans="1:10" ht="15" customHeight="1">
      <c r="A46" s="33"/>
      <c r="B46" s="47"/>
      <c r="C46" s="51" t="s">
        <v>130</v>
      </c>
      <c r="D46" s="51" t="s">
        <v>57</v>
      </c>
      <c r="E46" s="36" t="s">
        <v>196</v>
      </c>
      <c r="F46" s="36" t="s">
        <v>58</v>
      </c>
      <c r="G46" s="36" t="s">
        <v>155</v>
      </c>
      <c r="H46" s="52">
        <v>16</v>
      </c>
      <c r="I46" s="36" t="s">
        <v>204</v>
      </c>
      <c r="J46" s="44"/>
    </row>
    <row r="47" spans="1:10" ht="15" customHeight="1">
      <c r="A47" s="33"/>
      <c r="B47" s="47"/>
      <c r="C47" s="51" t="s">
        <v>130</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277</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44.86</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118.9</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4.6</v>
      </c>
      <c r="I57" s="36" t="s">
        <v>204</v>
      </c>
      <c r="J57" s="44"/>
    </row>
    <row r="58" spans="1:10" ht="15" customHeight="1">
      <c r="A58" s="33"/>
      <c r="B58" s="47"/>
      <c r="C58" s="51" t="s">
        <v>130</v>
      </c>
      <c r="D58" s="51" t="s">
        <v>80</v>
      </c>
      <c r="E58" s="36" t="s">
        <v>217</v>
      </c>
      <c r="F58" s="36" t="s">
        <v>81</v>
      </c>
      <c r="G58" s="36" t="s">
        <v>144</v>
      </c>
      <c r="H58" s="52">
        <v>8.12</v>
      </c>
      <c r="I58" s="36" t="s">
        <v>82</v>
      </c>
      <c r="J58" s="44"/>
    </row>
    <row r="59" spans="1:10" ht="15" customHeight="1">
      <c r="A59" s="33"/>
      <c r="B59" s="47"/>
      <c r="C59" s="51" t="s">
        <v>143</v>
      </c>
      <c r="D59" s="51" t="s">
        <v>83</v>
      </c>
      <c r="E59" s="36" t="s">
        <v>217</v>
      </c>
      <c r="F59" s="36" t="s">
        <v>81</v>
      </c>
      <c r="G59" s="36" t="s">
        <v>142</v>
      </c>
      <c r="H59" s="52">
        <v>46.29</v>
      </c>
      <c r="I59" s="36" t="s">
        <v>84</v>
      </c>
      <c r="J59" s="44"/>
    </row>
    <row r="60" spans="1:10" ht="15" customHeight="1">
      <c r="A60" s="33"/>
      <c r="B60" s="47"/>
      <c r="C60" s="51" t="s">
        <v>143</v>
      </c>
      <c r="D60" s="51" t="s">
        <v>233</v>
      </c>
      <c r="E60" s="36" t="s">
        <v>217</v>
      </c>
      <c r="F60" s="36" t="s">
        <v>6</v>
      </c>
      <c r="G60" s="36" t="s">
        <v>253</v>
      </c>
      <c r="H60" s="52">
        <v>0.6</v>
      </c>
      <c r="I60" s="36" t="s">
        <v>210</v>
      </c>
      <c r="J60" s="44"/>
    </row>
    <row r="61" spans="1:10" ht="15" customHeight="1">
      <c r="A61" s="33"/>
      <c r="B61" s="47"/>
      <c r="C61" s="51" t="s">
        <v>130</v>
      </c>
      <c r="D61" s="51" t="s">
        <v>88</v>
      </c>
      <c r="E61" s="36" t="s">
        <v>217</v>
      </c>
      <c r="F61" s="36" t="s">
        <v>89</v>
      </c>
      <c r="G61" s="36" t="s">
        <v>140</v>
      </c>
      <c r="H61" s="52">
        <v>16.5</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0.3</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t="s">
        <v>107</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0.08</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9">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209160</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286</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3.7</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283</v>
      </c>
      <c r="I29" s="36" t="s">
        <v>37</v>
      </c>
      <c r="J29" s="44"/>
    </row>
    <row r="30" spans="1:10" ht="15" customHeight="1">
      <c r="A30" s="33"/>
      <c r="B30" s="47"/>
      <c r="C30" s="51" t="s">
        <v>130</v>
      </c>
      <c r="D30" s="51" t="s">
        <v>41</v>
      </c>
      <c r="E30" s="36" t="s">
        <v>275</v>
      </c>
      <c r="F30" s="36" t="s">
        <v>42</v>
      </c>
      <c r="G30" s="36" t="s">
        <v>160</v>
      </c>
      <c r="H30" s="52" t="s">
        <v>44</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201</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t="s">
        <v>56</v>
      </c>
      <c r="I45" s="36" t="s">
        <v>204</v>
      </c>
      <c r="J45" s="44"/>
    </row>
    <row r="46" spans="1:10" ht="15" customHeight="1">
      <c r="A46" s="33"/>
      <c r="B46" s="47"/>
      <c r="C46" s="51" t="s">
        <v>130</v>
      </c>
      <c r="D46" s="51" t="s">
        <v>57</v>
      </c>
      <c r="E46" s="36" t="s">
        <v>206</v>
      </c>
      <c r="F46" s="36" t="s">
        <v>58</v>
      </c>
      <c r="G46" s="36" t="s">
        <v>155</v>
      </c>
      <c r="H46" s="52">
        <v>15</v>
      </c>
      <c r="I46" s="36" t="s">
        <v>204</v>
      </c>
      <c r="J46" s="44"/>
    </row>
    <row r="47" spans="1:10" ht="15" customHeight="1">
      <c r="A47" s="33"/>
      <c r="B47" s="47"/>
      <c r="C47" s="51" t="s">
        <v>130</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44.86</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125.2</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4.5</v>
      </c>
      <c r="I57" s="36" t="s">
        <v>204</v>
      </c>
      <c r="J57" s="44"/>
    </row>
    <row r="58" spans="1:10" ht="15" customHeight="1">
      <c r="A58" s="33"/>
      <c r="B58" s="47"/>
      <c r="C58" s="51" t="s">
        <v>130</v>
      </c>
      <c r="D58" s="51" t="s">
        <v>80</v>
      </c>
      <c r="E58" s="36" t="s">
        <v>217</v>
      </c>
      <c r="F58" s="36" t="s">
        <v>81</v>
      </c>
      <c r="G58" s="36" t="s">
        <v>144</v>
      </c>
      <c r="H58" s="52">
        <v>8.21</v>
      </c>
      <c r="I58" s="36" t="s">
        <v>82</v>
      </c>
      <c r="J58" s="44"/>
    </row>
    <row r="59" spans="1:10" ht="15" customHeight="1">
      <c r="A59" s="33"/>
      <c r="B59" s="47"/>
      <c r="C59" s="51" t="s">
        <v>143</v>
      </c>
      <c r="D59" s="51" t="s">
        <v>83</v>
      </c>
      <c r="E59" s="36" t="s">
        <v>217</v>
      </c>
      <c r="F59" s="36" t="s">
        <v>81</v>
      </c>
      <c r="G59" s="36" t="s">
        <v>142</v>
      </c>
      <c r="H59" s="52">
        <v>44.99</v>
      </c>
      <c r="I59" s="36" t="s">
        <v>84</v>
      </c>
      <c r="J59" s="44"/>
    </row>
    <row r="60" spans="1:10" ht="15" customHeight="1">
      <c r="A60" s="33"/>
      <c r="B60" s="47"/>
      <c r="C60" s="51" t="s">
        <v>143</v>
      </c>
      <c r="D60" s="51" t="s">
        <v>233</v>
      </c>
      <c r="E60" s="36" t="s">
        <v>217</v>
      </c>
      <c r="F60" s="36" t="s">
        <v>6</v>
      </c>
      <c r="G60" s="36" t="s">
        <v>253</v>
      </c>
      <c r="H60" s="52">
        <v>2.62</v>
      </c>
      <c r="I60" s="36" t="s">
        <v>210</v>
      </c>
      <c r="J60" s="44"/>
    </row>
    <row r="61" spans="1:10" ht="15" customHeight="1">
      <c r="A61" s="33"/>
      <c r="B61" s="47"/>
      <c r="C61" s="51" t="s">
        <v>130</v>
      </c>
      <c r="D61" s="51" t="s">
        <v>88</v>
      </c>
      <c r="E61" s="36" t="s">
        <v>217</v>
      </c>
      <c r="F61" s="36" t="s">
        <v>89</v>
      </c>
      <c r="G61" s="36" t="s">
        <v>140</v>
      </c>
      <c r="H61" s="52">
        <v>16</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0.5</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t="s">
        <v>107</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0.95</v>
      </c>
      <c r="I72" s="36" t="s">
        <v>113</v>
      </c>
      <c r="J72" s="44"/>
    </row>
    <row r="73" spans="1:10" ht="15" customHeight="1">
      <c r="A73" s="33"/>
      <c r="B73" s="47"/>
      <c r="C73" s="51" t="s">
        <v>130</v>
      </c>
      <c r="D73" s="51" t="s">
        <v>330</v>
      </c>
      <c r="E73" s="36" t="s">
        <v>196</v>
      </c>
      <c r="F73" s="36" t="s">
        <v>223</v>
      </c>
      <c r="G73" s="36" t="s">
        <v>129</v>
      </c>
      <c r="H73" s="52">
        <v>0.05</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34">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209161</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287</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3.2</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288</v>
      </c>
      <c r="I29" s="36" t="s">
        <v>37</v>
      </c>
      <c r="J29" s="44"/>
    </row>
    <row r="30" spans="1:10" ht="15" customHeight="1">
      <c r="A30" s="33"/>
      <c r="B30" s="47"/>
      <c r="C30" s="51" t="s">
        <v>130</v>
      </c>
      <c r="D30" s="51" t="s">
        <v>41</v>
      </c>
      <c r="E30" s="36" t="s">
        <v>275</v>
      </c>
      <c r="F30" s="36" t="s">
        <v>42</v>
      </c>
      <c r="G30" s="36" t="s">
        <v>160</v>
      </c>
      <c r="H30" s="52">
        <v>5</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201</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t="s">
        <v>56</v>
      </c>
      <c r="I45" s="36" t="s">
        <v>204</v>
      </c>
      <c r="J45" s="44"/>
    </row>
    <row r="46" spans="1:10" ht="15" customHeight="1">
      <c r="A46" s="33"/>
      <c r="B46" s="47"/>
      <c r="C46" s="51" t="s">
        <v>130</v>
      </c>
      <c r="D46" s="51" t="s">
        <v>57</v>
      </c>
      <c r="E46" s="36" t="s">
        <v>206</v>
      </c>
      <c r="F46" s="36" t="s">
        <v>58</v>
      </c>
      <c r="G46" s="36" t="s">
        <v>155</v>
      </c>
      <c r="H46" s="52">
        <v>19</v>
      </c>
      <c r="I46" s="36" t="s">
        <v>204</v>
      </c>
      <c r="J46" s="44"/>
    </row>
    <row r="47" spans="1:10" ht="15" customHeight="1">
      <c r="A47" s="33"/>
      <c r="B47" s="47"/>
      <c r="C47" s="51" t="s">
        <v>130</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44.86</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120.6</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4.6</v>
      </c>
      <c r="I57" s="36" t="s">
        <v>204</v>
      </c>
      <c r="J57" s="44"/>
    </row>
    <row r="58" spans="1:10" ht="15" customHeight="1">
      <c r="A58" s="33"/>
      <c r="B58" s="47"/>
      <c r="C58" s="51" t="s">
        <v>130</v>
      </c>
      <c r="D58" s="51" t="s">
        <v>80</v>
      </c>
      <c r="E58" s="36" t="s">
        <v>217</v>
      </c>
      <c r="F58" s="36" t="s">
        <v>81</v>
      </c>
      <c r="G58" s="36" t="s">
        <v>144</v>
      </c>
      <c r="H58" s="52">
        <v>8.27</v>
      </c>
      <c r="I58" s="36" t="s">
        <v>82</v>
      </c>
      <c r="J58" s="44"/>
    </row>
    <row r="59" spans="1:10" ht="15" customHeight="1">
      <c r="A59" s="33"/>
      <c r="B59" s="47"/>
      <c r="C59" s="51" t="s">
        <v>143</v>
      </c>
      <c r="D59" s="51" t="s">
        <v>83</v>
      </c>
      <c r="E59" s="36" t="s">
        <v>217</v>
      </c>
      <c r="F59" s="36" t="s">
        <v>81</v>
      </c>
      <c r="G59" s="36" t="s">
        <v>142</v>
      </c>
      <c r="H59" s="52">
        <v>45.53</v>
      </c>
      <c r="I59" s="36" t="s">
        <v>84</v>
      </c>
      <c r="J59" s="44"/>
    </row>
    <row r="60" spans="1:10" ht="15" customHeight="1">
      <c r="A60" s="33"/>
      <c r="B60" s="47"/>
      <c r="C60" s="51" t="s">
        <v>143</v>
      </c>
      <c r="D60" s="51" t="s">
        <v>233</v>
      </c>
      <c r="E60" s="36" t="s">
        <v>217</v>
      </c>
      <c r="F60" s="36" t="s">
        <v>6</v>
      </c>
      <c r="G60" s="36" t="s">
        <v>253</v>
      </c>
      <c r="H60" s="52">
        <v>4.6</v>
      </c>
      <c r="I60" s="36" t="s">
        <v>210</v>
      </c>
      <c r="J60" s="44"/>
    </row>
    <row r="61" spans="1:10" ht="15" customHeight="1">
      <c r="A61" s="33"/>
      <c r="B61" s="47"/>
      <c r="C61" s="51" t="s">
        <v>130</v>
      </c>
      <c r="D61" s="51" t="s">
        <v>88</v>
      </c>
      <c r="E61" s="36" t="s">
        <v>217</v>
      </c>
      <c r="F61" s="36" t="s">
        <v>89</v>
      </c>
      <c r="G61" s="36" t="s">
        <v>140</v>
      </c>
      <c r="H61" s="52">
        <v>15.5</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0.3</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289</v>
      </c>
      <c r="I69" s="36" t="s">
        <v>86</v>
      </c>
      <c r="J69" s="44"/>
    </row>
    <row r="70" spans="1:10" ht="15" customHeight="1">
      <c r="A70" s="33"/>
      <c r="B70" s="47"/>
      <c r="C70" s="51" t="s">
        <v>130</v>
      </c>
      <c r="D70" s="51" t="s">
        <v>238</v>
      </c>
      <c r="E70" s="36" t="s">
        <v>275</v>
      </c>
      <c r="F70" s="36" t="s">
        <v>106</v>
      </c>
      <c r="G70" s="36" t="s">
        <v>133</v>
      </c>
      <c r="H70" s="52" t="s">
        <v>107</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0.7</v>
      </c>
      <c r="I72" s="36" t="s">
        <v>113</v>
      </c>
      <c r="J72" s="44"/>
    </row>
    <row r="73" spans="1:10" ht="15" customHeight="1">
      <c r="A73" s="33"/>
      <c r="B73" s="47"/>
      <c r="C73" s="51" t="s">
        <v>130</v>
      </c>
      <c r="D73" s="51" t="s">
        <v>330</v>
      </c>
      <c r="E73" s="36" t="s">
        <v>196</v>
      </c>
      <c r="F73" s="36" t="s">
        <v>223</v>
      </c>
      <c r="G73" s="36" t="s">
        <v>129</v>
      </c>
      <c r="H73" s="52">
        <v>0.06</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55">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209162</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290</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3.7</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291</v>
      </c>
      <c r="I29" s="36" t="s">
        <v>37</v>
      </c>
      <c r="J29" s="44"/>
    </row>
    <row r="30" spans="1:10" ht="15" customHeight="1">
      <c r="A30" s="33"/>
      <c r="B30" s="47"/>
      <c r="C30" s="51" t="s">
        <v>130</v>
      </c>
      <c r="D30" s="51" t="s">
        <v>41</v>
      </c>
      <c r="E30" s="36" t="s">
        <v>275</v>
      </c>
      <c r="F30" s="36" t="s">
        <v>42</v>
      </c>
      <c r="G30" s="36" t="s">
        <v>160</v>
      </c>
      <c r="H30" s="52">
        <v>5</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201</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v>3</v>
      </c>
      <c r="I45" s="36" t="s">
        <v>204</v>
      </c>
      <c r="J45" s="44"/>
    </row>
    <row r="46" spans="1:10" ht="15" customHeight="1">
      <c r="A46" s="33"/>
      <c r="B46" s="47"/>
      <c r="C46" s="51" t="s">
        <v>130</v>
      </c>
      <c r="D46" s="51" t="s">
        <v>57</v>
      </c>
      <c r="E46" s="36" t="s">
        <v>206</v>
      </c>
      <c r="F46" s="36" t="s">
        <v>58</v>
      </c>
      <c r="G46" s="36" t="s">
        <v>155</v>
      </c>
      <c r="H46" s="52">
        <v>24</v>
      </c>
      <c r="I46" s="36" t="s">
        <v>204</v>
      </c>
      <c r="J46" s="44"/>
    </row>
    <row r="47" spans="1:10" ht="15" customHeight="1">
      <c r="A47" s="33"/>
      <c r="B47" s="47"/>
      <c r="C47" s="51" t="s">
        <v>130</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35.43</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118.9</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4.6</v>
      </c>
      <c r="I57" s="36" t="s">
        <v>204</v>
      </c>
      <c r="J57" s="44"/>
    </row>
    <row r="58" spans="1:10" ht="15" customHeight="1">
      <c r="A58" s="33"/>
      <c r="B58" s="47"/>
      <c r="C58" s="51" t="s">
        <v>130</v>
      </c>
      <c r="D58" s="51" t="s">
        <v>80</v>
      </c>
      <c r="E58" s="36" t="s">
        <v>217</v>
      </c>
      <c r="F58" s="36" t="s">
        <v>81</v>
      </c>
      <c r="G58" s="36" t="s">
        <v>144</v>
      </c>
      <c r="H58" s="52">
        <v>8.06</v>
      </c>
      <c r="I58" s="36" t="s">
        <v>82</v>
      </c>
      <c r="J58" s="44"/>
    </row>
    <row r="59" spans="1:10" ht="15" customHeight="1">
      <c r="A59" s="33"/>
      <c r="B59" s="47"/>
      <c r="C59" s="51" t="s">
        <v>143</v>
      </c>
      <c r="D59" s="51" t="s">
        <v>83</v>
      </c>
      <c r="E59" s="36" t="s">
        <v>217</v>
      </c>
      <c r="F59" s="36" t="s">
        <v>81</v>
      </c>
      <c r="G59" s="36" t="s">
        <v>142</v>
      </c>
      <c r="H59" s="52">
        <v>45.44</v>
      </c>
      <c r="I59" s="36" t="s">
        <v>84</v>
      </c>
      <c r="J59" s="44"/>
    </row>
    <row r="60" spans="1:10" ht="15" customHeight="1">
      <c r="A60" s="33"/>
      <c r="B60" s="47"/>
      <c r="C60" s="51" t="s">
        <v>143</v>
      </c>
      <c r="D60" s="51" t="s">
        <v>233</v>
      </c>
      <c r="E60" s="36" t="s">
        <v>217</v>
      </c>
      <c r="F60" s="36" t="s">
        <v>6</v>
      </c>
      <c r="G60" s="36" t="s">
        <v>253</v>
      </c>
      <c r="H60" s="52">
        <v>0.6</v>
      </c>
      <c r="I60" s="36" t="s">
        <v>210</v>
      </c>
      <c r="J60" s="44"/>
    </row>
    <row r="61" spans="1:10" ht="15" customHeight="1">
      <c r="A61" s="33"/>
      <c r="B61" s="47"/>
      <c r="C61" s="51" t="s">
        <v>130</v>
      </c>
      <c r="D61" s="51" t="s">
        <v>88</v>
      </c>
      <c r="E61" s="36" t="s">
        <v>217</v>
      </c>
      <c r="F61" s="36" t="s">
        <v>89</v>
      </c>
      <c r="G61" s="36" t="s">
        <v>140</v>
      </c>
      <c r="H61" s="52">
        <v>15.4</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0.5</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t="s">
        <v>107</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0.95</v>
      </c>
      <c r="I72" s="36" t="s">
        <v>113</v>
      </c>
      <c r="J72" s="44"/>
    </row>
    <row r="73" spans="1:10" ht="15" customHeight="1">
      <c r="A73" s="33"/>
      <c r="B73" s="47"/>
      <c r="C73" s="51" t="s">
        <v>130</v>
      </c>
      <c r="D73" s="51" t="s">
        <v>330</v>
      </c>
      <c r="E73" s="36" t="s">
        <v>196</v>
      </c>
      <c r="F73" s="36" t="s">
        <v>223</v>
      </c>
      <c r="G73" s="36" t="s">
        <v>129</v>
      </c>
      <c r="H73" s="52">
        <v>0.11</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64">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209163</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292</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158</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3.7</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293</v>
      </c>
      <c r="I29" s="36" t="s">
        <v>37</v>
      </c>
      <c r="J29" s="44"/>
    </row>
    <row r="30" spans="1:10" ht="15" customHeight="1">
      <c r="A30" s="33"/>
      <c r="B30" s="47"/>
      <c r="C30" s="51" t="s">
        <v>130</v>
      </c>
      <c r="D30" s="51" t="s">
        <v>41</v>
      </c>
      <c r="E30" s="36" t="s">
        <v>275</v>
      </c>
      <c r="F30" s="36" t="s">
        <v>42</v>
      </c>
      <c r="G30" s="36" t="s">
        <v>160</v>
      </c>
      <c r="H30" s="52" t="s">
        <v>44</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201</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v>4</v>
      </c>
      <c r="I45" s="36" t="s">
        <v>204</v>
      </c>
      <c r="J45" s="44"/>
    </row>
    <row r="46" spans="1:10" ht="15" customHeight="1">
      <c r="A46" s="33"/>
      <c r="B46" s="47"/>
      <c r="C46" s="51" t="s">
        <v>130</v>
      </c>
      <c r="D46" s="51" t="s">
        <v>57</v>
      </c>
      <c r="E46" s="36" t="s">
        <v>206</v>
      </c>
      <c r="F46" s="36" t="s">
        <v>58</v>
      </c>
      <c r="G46" s="36" t="s">
        <v>155</v>
      </c>
      <c r="H46" s="52">
        <v>49</v>
      </c>
      <c r="I46" s="36" t="s">
        <v>204</v>
      </c>
      <c r="J46" s="44"/>
    </row>
    <row r="47" spans="1:10" ht="15" customHeight="1">
      <c r="A47" s="33"/>
      <c r="B47" s="47"/>
      <c r="C47" s="51" t="s">
        <v>154</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35.43</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123.8</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4.9</v>
      </c>
      <c r="I57" s="36" t="s">
        <v>204</v>
      </c>
      <c r="J57" s="44"/>
    </row>
    <row r="58" spans="1:10" ht="15" customHeight="1">
      <c r="A58" s="33"/>
      <c r="B58" s="47"/>
      <c r="C58" s="51" t="s">
        <v>130</v>
      </c>
      <c r="D58" s="51" t="s">
        <v>80</v>
      </c>
      <c r="E58" s="36" t="s">
        <v>217</v>
      </c>
      <c r="F58" s="36" t="s">
        <v>81</v>
      </c>
      <c r="G58" s="36" t="s">
        <v>144</v>
      </c>
      <c r="H58" s="52">
        <v>8.23</v>
      </c>
      <c r="I58" s="36" t="s">
        <v>82</v>
      </c>
      <c r="J58" s="44"/>
    </row>
    <row r="59" spans="1:10" ht="15" customHeight="1">
      <c r="A59" s="33"/>
      <c r="B59" s="47"/>
      <c r="C59" s="51" t="s">
        <v>143</v>
      </c>
      <c r="D59" s="51" t="s">
        <v>83</v>
      </c>
      <c r="E59" s="36" t="s">
        <v>217</v>
      </c>
      <c r="F59" s="36" t="s">
        <v>81</v>
      </c>
      <c r="G59" s="36" t="s">
        <v>142</v>
      </c>
      <c r="H59" s="52">
        <v>48.33</v>
      </c>
      <c r="I59" s="36" t="s">
        <v>84</v>
      </c>
      <c r="J59" s="44"/>
    </row>
    <row r="60" spans="1:10" ht="15" customHeight="1">
      <c r="A60" s="33"/>
      <c r="B60" s="47"/>
      <c r="C60" s="51" t="s">
        <v>143</v>
      </c>
      <c r="D60" s="51" t="s">
        <v>233</v>
      </c>
      <c r="E60" s="36" t="s">
        <v>217</v>
      </c>
      <c r="F60" s="36" t="s">
        <v>6</v>
      </c>
      <c r="G60" s="36" t="s">
        <v>253</v>
      </c>
      <c r="H60" s="52">
        <v>2.62</v>
      </c>
      <c r="I60" s="36" t="s">
        <v>210</v>
      </c>
      <c r="J60" s="44"/>
    </row>
    <row r="61" spans="1:10" ht="15" customHeight="1">
      <c r="A61" s="33"/>
      <c r="B61" s="47"/>
      <c r="C61" s="51" t="s">
        <v>130</v>
      </c>
      <c r="D61" s="51" t="s">
        <v>88</v>
      </c>
      <c r="E61" s="36" t="s">
        <v>217</v>
      </c>
      <c r="F61" s="36" t="s">
        <v>89</v>
      </c>
      <c r="G61" s="36" t="s">
        <v>140</v>
      </c>
      <c r="H61" s="52">
        <v>15.3</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0.4</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t="s">
        <v>107</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0.75</v>
      </c>
      <c r="I72" s="36" t="s">
        <v>113</v>
      </c>
      <c r="J72" s="44"/>
    </row>
    <row r="73" spans="1:10" ht="15" customHeight="1">
      <c r="A73" s="33"/>
      <c r="B73" s="47"/>
      <c r="C73" s="51" t="s">
        <v>130</v>
      </c>
      <c r="D73" s="51" t="s">
        <v>330</v>
      </c>
      <c r="E73" s="36" t="s">
        <v>196</v>
      </c>
      <c r="F73" s="36" t="s">
        <v>223</v>
      </c>
      <c r="G73" s="36" t="s">
        <v>129</v>
      </c>
      <c r="H73" s="52">
        <v>0.05</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election activeCell="B6" sqref="B6:B7"/>
    </sheetView>
  </sheetViews>
  <sheetFormatPr defaultColWidth="11.421875" defaultRowHeight="15"/>
  <cols>
    <col min="1" max="1" width="1.7109375" style="3" customWidth="1"/>
    <col min="2" max="2" width="5.7109375" style="12" customWidth="1"/>
    <col min="3" max="3" width="2.00390625" style="12" customWidth="1"/>
    <col min="4" max="4" width="62.7109375" style="12" bestFit="1" customWidth="1"/>
    <col min="5" max="5" width="12.7109375" style="12" customWidth="1"/>
    <col min="6" max="6" width="69.7109375" style="12" bestFit="1" customWidth="1"/>
    <col min="7" max="7" width="28.28125" style="12" bestFit="1" customWidth="1"/>
    <col min="8" max="8" width="14.8515625" style="12" bestFit="1" customWidth="1"/>
    <col min="9" max="9" width="12.28125" style="12" bestFit="1" customWidth="1"/>
    <col min="10" max="10" width="5.7109375" style="12" customWidth="1"/>
    <col min="11" max="11" width="1.7109375" style="3" customWidth="1"/>
    <col min="12" max="16384" width="11.421875" style="3" customWidth="1"/>
  </cols>
  <sheetData>
    <row r="1" spans="1:10" ht="10" customHeight="1" thickBot="1">
      <c r="A1" s="2"/>
      <c r="B1" s="29"/>
      <c r="C1" s="29"/>
      <c r="D1" s="29"/>
      <c r="E1" s="29"/>
      <c r="F1" s="29"/>
      <c r="G1" s="29"/>
      <c r="H1" s="29"/>
      <c r="I1" s="29"/>
      <c r="J1" s="29"/>
    </row>
    <row r="2" spans="1:10" ht="15" customHeight="1">
      <c r="A2" s="2"/>
      <c r="B2" s="28"/>
      <c r="C2" s="27"/>
      <c r="D2" s="27"/>
      <c r="E2" s="27"/>
      <c r="F2" s="27"/>
      <c r="G2" s="26"/>
      <c r="H2" s="78"/>
      <c r="I2" s="79"/>
      <c r="J2" s="25"/>
    </row>
    <row r="3" spans="1:10" ht="139.5" customHeight="1">
      <c r="A3" s="2"/>
      <c r="B3" s="22"/>
      <c r="C3" s="24"/>
      <c r="D3" s="23"/>
      <c r="E3" s="80" t="s">
        <v>190</v>
      </c>
      <c r="F3" s="81"/>
      <c r="G3" s="81"/>
      <c r="H3" s="82"/>
      <c r="I3" s="83"/>
      <c r="J3" s="13"/>
    </row>
    <row r="4" spans="1:10" ht="15" customHeight="1">
      <c r="A4" s="2"/>
      <c r="B4" s="22"/>
      <c r="C4" s="76" t="s">
        <v>189</v>
      </c>
      <c r="D4" s="76"/>
      <c r="E4" s="19" t="s">
        <v>191</v>
      </c>
      <c r="F4" s="19"/>
      <c r="G4" s="21" t="s">
        <v>188</v>
      </c>
      <c r="H4" s="77">
        <v>209098</v>
      </c>
      <c r="I4" s="77"/>
      <c r="J4" s="13"/>
    </row>
    <row r="5" spans="1:10" ht="15" customHeight="1">
      <c r="A5" s="2"/>
      <c r="B5" s="22"/>
      <c r="C5" s="76" t="s">
        <v>187</v>
      </c>
      <c r="D5" s="76"/>
      <c r="E5" s="19" t="s">
        <v>192</v>
      </c>
      <c r="F5" s="19"/>
      <c r="G5" s="21" t="s">
        <v>186</v>
      </c>
      <c r="H5" s="77" t="s">
        <v>185</v>
      </c>
      <c r="I5" s="77"/>
      <c r="J5" s="13"/>
    </row>
    <row r="6" spans="1:10" ht="15" customHeight="1">
      <c r="A6" s="2"/>
      <c r="B6" s="14"/>
      <c r="C6" s="84" t="s">
        <v>184</v>
      </c>
      <c r="D6" s="84"/>
      <c r="E6" s="77" t="s">
        <v>193</v>
      </c>
      <c r="F6" s="77"/>
      <c r="G6" s="21" t="s">
        <v>183</v>
      </c>
      <c r="H6" s="77" t="s">
        <v>182</v>
      </c>
      <c r="I6" s="77"/>
      <c r="J6" s="13"/>
    </row>
    <row r="7" spans="1:10" ht="15" customHeight="1">
      <c r="A7" s="2"/>
      <c r="B7" s="14"/>
      <c r="C7" s="84" t="s">
        <v>181</v>
      </c>
      <c r="D7" s="84"/>
      <c r="E7" s="77" t="s">
        <v>194</v>
      </c>
      <c r="F7" s="77"/>
      <c r="G7" s="77"/>
      <c r="H7" s="77"/>
      <c r="I7" s="77"/>
      <c r="J7" s="13"/>
    </row>
    <row r="8" spans="1:10" ht="15" customHeight="1">
      <c r="A8" s="2"/>
      <c r="B8" s="14"/>
      <c r="C8" s="76" t="s">
        <v>180</v>
      </c>
      <c r="D8" s="76"/>
      <c r="E8" s="77" t="s">
        <v>195</v>
      </c>
      <c r="F8" s="77"/>
      <c r="G8" s="77"/>
      <c r="H8" s="77"/>
      <c r="I8" s="77"/>
      <c r="J8" s="13"/>
    </row>
    <row r="9" spans="1:10" ht="15" customHeight="1">
      <c r="A9" s="2"/>
      <c r="B9" s="14"/>
      <c r="C9" s="76" t="s">
        <v>179</v>
      </c>
      <c r="D9" s="76"/>
      <c r="E9" s="77" t="s">
        <v>178</v>
      </c>
      <c r="F9" s="77"/>
      <c r="G9" s="77"/>
      <c r="H9" s="77"/>
      <c r="I9" s="77"/>
      <c r="J9" s="13"/>
    </row>
    <row r="10" spans="1:10" ht="15" customHeight="1">
      <c r="A10" s="2"/>
      <c r="B10" s="14"/>
      <c r="C10" s="84" t="s">
        <v>177</v>
      </c>
      <c r="D10" s="84"/>
      <c r="E10" s="85">
        <v>44266</v>
      </c>
      <c r="F10" s="85"/>
      <c r="G10" s="20" t="s">
        <v>176</v>
      </c>
      <c r="H10" s="19" t="s">
        <v>175</v>
      </c>
      <c r="I10" s="19"/>
      <c r="J10" s="13"/>
    </row>
    <row r="11" spans="1:10" ht="15" customHeight="1">
      <c r="A11" s="2"/>
      <c r="B11" s="14"/>
      <c r="C11" s="84" t="s">
        <v>174</v>
      </c>
      <c r="D11" s="84"/>
      <c r="E11" s="85">
        <v>44267</v>
      </c>
      <c r="F11" s="85"/>
      <c r="G11" s="86"/>
      <c r="H11" s="87"/>
      <c r="I11" s="88"/>
      <c r="J11" s="13"/>
    </row>
    <row r="12" spans="1:10" ht="15" customHeight="1">
      <c r="A12" s="2"/>
      <c r="B12" s="14"/>
      <c r="C12" s="92" t="s">
        <v>173</v>
      </c>
      <c r="D12" s="92"/>
      <c r="E12" s="92"/>
      <c r="F12" s="92"/>
      <c r="G12" s="92"/>
      <c r="H12" s="92"/>
      <c r="I12" s="92"/>
      <c r="J12" s="18"/>
    </row>
    <row r="13" spans="1:10" ht="15" customHeight="1">
      <c r="A13" s="2"/>
      <c r="B13" s="14"/>
      <c r="C13" s="93" t="s">
        <v>172</v>
      </c>
      <c r="D13" s="93"/>
      <c r="E13" s="17" t="s">
        <v>171</v>
      </c>
      <c r="F13" s="17" t="s">
        <v>8</v>
      </c>
      <c r="G13" s="17" t="s">
        <v>170</v>
      </c>
      <c r="H13" s="93" t="s">
        <v>169</v>
      </c>
      <c r="I13" s="93"/>
      <c r="J13" s="13"/>
    </row>
    <row r="14" spans="1:10" ht="15" customHeight="1">
      <c r="A14" s="2"/>
      <c r="B14" s="14"/>
      <c r="C14" s="16" t="s">
        <v>130</v>
      </c>
      <c r="D14" s="16" t="s">
        <v>10</v>
      </c>
      <c r="E14" s="6" t="s">
        <v>196</v>
      </c>
      <c r="F14" s="6" t="s">
        <v>11</v>
      </c>
      <c r="G14" s="6" t="s">
        <v>134</v>
      </c>
      <c r="H14" s="15" t="s">
        <v>13</v>
      </c>
      <c r="I14" s="6" t="s">
        <v>12</v>
      </c>
      <c r="J14" s="13"/>
    </row>
    <row r="15" spans="1:10" ht="15" customHeight="1">
      <c r="A15" s="2"/>
      <c r="B15" s="14"/>
      <c r="C15" s="16" t="s">
        <v>197</v>
      </c>
      <c r="D15" s="16" t="s">
        <v>14</v>
      </c>
      <c r="E15" s="6" t="s">
        <v>198</v>
      </c>
      <c r="F15" s="6" t="s">
        <v>167</v>
      </c>
      <c r="G15" s="6" t="s">
        <v>166</v>
      </c>
      <c r="H15" s="15" t="s">
        <v>16</v>
      </c>
      <c r="I15" s="6" t="s">
        <v>15</v>
      </c>
      <c r="J15" s="13"/>
    </row>
    <row r="16" spans="1:10" ht="15" customHeight="1">
      <c r="A16" s="2"/>
      <c r="B16" s="14"/>
      <c r="C16" s="16" t="s">
        <v>130</v>
      </c>
      <c r="D16" s="16" t="s">
        <v>17</v>
      </c>
      <c r="E16" s="6" t="s">
        <v>199</v>
      </c>
      <c r="F16" s="6" t="s">
        <v>18</v>
      </c>
      <c r="G16" s="6" t="s">
        <v>164</v>
      </c>
      <c r="H16" s="15" t="s">
        <v>200</v>
      </c>
      <c r="I16" s="6" t="s">
        <v>165</v>
      </c>
      <c r="J16" s="13"/>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2"/>
      <c r="B24" s="14"/>
      <c r="C24" s="16" t="s">
        <v>130</v>
      </c>
      <c r="D24" s="16" t="s">
        <v>21</v>
      </c>
      <c r="E24" s="6" t="s">
        <v>196</v>
      </c>
      <c r="F24" s="6" t="s">
        <v>22</v>
      </c>
      <c r="G24" s="6" t="s">
        <v>135</v>
      </c>
      <c r="H24" s="15" t="s">
        <v>24</v>
      </c>
      <c r="I24" s="6" t="s">
        <v>23</v>
      </c>
      <c r="J24" s="13"/>
    </row>
    <row r="25" spans="1:10" ht="15" customHeight="1">
      <c r="A25" s="2"/>
      <c r="B25" s="14"/>
      <c r="C25" s="16" t="s">
        <v>130</v>
      </c>
      <c r="D25" s="16" t="s">
        <v>25</v>
      </c>
      <c r="E25" s="6" t="s">
        <v>201</v>
      </c>
      <c r="F25" s="6" t="s">
        <v>26</v>
      </c>
      <c r="G25" s="6" t="s">
        <v>163</v>
      </c>
      <c r="H25" s="15" t="s">
        <v>28</v>
      </c>
      <c r="I25" s="6" t="s">
        <v>27</v>
      </c>
      <c r="J25" s="13"/>
    </row>
    <row r="26" spans="1:10" ht="15" customHeight="1">
      <c r="A26" s="2"/>
      <c r="B26" s="14"/>
      <c r="C26" s="16" t="s">
        <v>130</v>
      </c>
      <c r="D26" s="16" t="s">
        <v>29</v>
      </c>
      <c r="E26" s="6" t="s">
        <v>202</v>
      </c>
      <c r="F26" s="6" t="s">
        <v>30</v>
      </c>
      <c r="G26" s="6" t="s">
        <v>162</v>
      </c>
      <c r="H26" s="15">
        <v>3.7</v>
      </c>
      <c r="I26" s="6" t="s">
        <v>31</v>
      </c>
      <c r="J26" s="13"/>
    </row>
    <row r="27" spans="1:10" ht="15" customHeight="1">
      <c r="A27" s="2"/>
      <c r="B27" s="14"/>
      <c r="C27" s="16" t="s">
        <v>130</v>
      </c>
      <c r="D27" s="16" t="s">
        <v>32</v>
      </c>
      <c r="E27" s="6" t="s">
        <v>196</v>
      </c>
      <c r="F27" s="6" t="s">
        <v>22</v>
      </c>
      <c r="G27" s="6" t="s">
        <v>135</v>
      </c>
      <c r="H27" s="15" t="s">
        <v>34</v>
      </c>
      <c r="I27" s="6" t="s">
        <v>33</v>
      </c>
      <c r="J27" s="13"/>
    </row>
    <row r="28" spans="1:10" ht="15" customHeight="1">
      <c r="A28" s="2"/>
      <c r="B28" s="14"/>
      <c r="C28" s="16" t="s">
        <v>130</v>
      </c>
      <c r="D28" s="16" t="s">
        <v>35</v>
      </c>
      <c r="E28" s="6" t="s">
        <v>202</v>
      </c>
      <c r="F28" s="6" t="s">
        <v>36</v>
      </c>
      <c r="G28" s="6" t="s">
        <v>161</v>
      </c>
      <c r="H28" s="15">
        <v>3.1</v>
      </c>
      <c r="I28" s="6" t="s">
        <v>37</v>
      </c>
      <c r="J28" s="13"/>
    </row>
    <row r="29" spans="1:10" ht="15" customHeight="1">
      <c r="A29" s="2"/>
      <c r="B29" s="14"/>
      <c r="C29" s="16" t="s">
        <v>130</v>
      </c>
      <c r="D29" s="16" t="s">
        <v>39</v>
      </c>
      <c r="E29" s="6" t="s">
        <v>202</v>
      </c>
      <c r="F29" s="6" t="s">
        <v>40</v>
      </c>
      <c r="G29" s="6" t="s">
        <v>153</v>
      </c>
      <c r="H29" s="15" t="s">
        <v>203</v>
      </c>
      <c r="I29" s="6" t="s">
        <v>37</v>
      </c>
      <c r="J29" s="13"/>
    </row>
    <row r="30" spans="1:10" ht="15" customHeight="1">
      <c r="A30" s="2"/>
      <c r="B30" s="14"/>
      <c r="C30" s="16" t="s">
        <v>130</v>
      </c>
      <c r="D30" s="16" t="s">
        <v>41</v>
      </c>
      <c r="E30" s="6" t="s">
        <v>202</v>
      </c>
      <c r="F30" s="6" t="s">
        <v>42</v>
      </c>
      <c r="G30" s="6" t="s">
        <v>160</v>
      </c>
      <c r="H30" s="15">
        <v>5</v>
      </c>
      <c r="I30" s="6" t="s">
        <v>43</v>
      </c>
      <c r="J30" s="13"/>
    </row>
    <row r="31" spans="1:10" ht="15" customHeight="1">
      <c r="A31" s="2"/>
      <c r="B31" s="14"/>
      <c r="C31" s="16" t="s">
        <v>130</v>
      </c>
      <c r="D31" s="16" t="s">
        <v>45</v>
      </c>
      <c r="E31" s="6" t="s">
        <v>202</v>
      </c>
      <c r="F31" s="6" t="s">
        <v>46</v>
      </c>
      <c r="G31" s="6" t="s">
        <v>160</v>
      </c>
      <c r="H31" s="15" t="s">
        <v>44</v>
      </c>
      <c r="I31" s="6" t="s">
        <v>43</v>
      </c>
      <c r="J31" s="13"/>
    </row>
    <row r="32" spans="1:10" ht="15" customHeight="1">
      <c r="A32" s="2"/>
      <c r="B32" s="14"/>
      <c r="C32" s="16" t="s">
        <v>130</v>
      </c>
      <c r="D32" s="16" t="s">
        <v>47</v>
      </c>
      <c r="E32" s="6" t="s">
        <v>168</v>
      </c>
      <c r="F32" s="6" t="s">
        <v>48</v>
      </c>
      <c r="G32" s="6" t="s">
        <v>157</v>
      </c>
      <c r="H32" s="15" t="s">
        <v>200</v>
      </c>
      <c r="I32" s="6" t="s">
        <v>158</v>
      </c>
      <c r="J32" s="13"/>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2"/>
      <c r="B44" s="14"/>
      <c r="C44" s="16" t="s">
        <v>130</v>
      </c>
      <c r="D44" s="16" t="s">
        <v>51</v>
      </c>
      <c r="E44" s="6" t="s">
        <v>196</v>
      </c>
      <c r="F44" s="6" t="s">
        <v>22</v>
      </c>
      <c r="G44" s="6" t="s">
        <v>135</v>
      </c>
      <c r="H44" s="15" t="s">
        <v>53</v>
      </c>
      <c r="I44" s="6" t="s">
        <v>52</v>
      </c>
      <c r="J44" s="13"/>
    </row>
    <row r="45" spans="1:10" ht="15" customHeight="1">
      <c r="A45" s="2"/>
      <c r="B45" s="14"/>
      <c r="C45" s="16" t="s">
        <v>130</v>
      </c>
      <c r="D45" s="16" t="s">
        <v>54</v>
      </c>
      <c r="E45" s="6" t="s">
        <v>202</v>
      </c>
      <c r="F45" s="6" t="s">
        <v>55</v>
      </c>
      <c r="G45" s="6" t="s">
        <v>156</v>
      </c>
      <c r="H45" s="15">
        <v>2</v>
      </c>
      <c r="I45" s="6" t="s">
        <v>204</v>
      </c>
      <c r="J45" s="13"/>
    </row>
    <row r="46" spans="1:10" ht="15" customHeight="1">
      <c r="A46" s="2"/>
      <c r="B46" s="14"/>
      <c r="C46" s="16" t="s">
        <v>130</v>
      </c>
      <c r="D46" s="16" t="s">
        <v>57</v>
      </c>
      <c r="E46" s="6" t="s">
        <v>196</v>
      </c>
      <c r="F46" s="6" t="s">
        <v>58</v>
      </c>
      <c r="G46" s="6" t="s">
        <v>155</v>
      </c>
      <c r="H46" s="15">
        <v>17</v>
      </c>
      <c r="I46" s="6" t="s">
        <v>204</v>
      </c>
      <c r="J46" s="13"/>
    </row>
    <row r="47" spans="1:10" ht="15" customHeight="1">
      <c r="A47" s="2"/>
      <c r="B47" s="14"/>
      <c r="C47" s="16" t="s">
        <v>130</v>
      </c>
      <c r="D47" s="16" t="s">
        <v>59</v>
      </c>
      <c r="E47" s="6" t="s">
        <v>202</v>
      </c>
      <c r="F47" s="6" t="s">
        <v>60</v>
      </c>
      <c r="G47" s="6" t="s">
        <v>153</v>
      </c>
      <c r="H47" s="15">
        <v>1</v>
      </c>
      <c r="I47" s="6" t="s">
        <v>37</v>
      </c>
      <c r="J47" s="13"/>
    </row>
    <row r="48" spans="1:10" ht="15" customHeight="1">
      <c r="A48" s="2"/>
      <c r="B48" s="14"/>
      <c r="C48" s="16" t="s">
        <v>130</v>
      </c>
      <c r="D48" s="16" t="s">
        <v>61</v>
      </c>
      <c r="E48" s="6" t="s">
        <v>201</v>
      </c>
      <c r="F48" s="6" t="s">
        <v>62</v>
      </c>
      <c r="G48" s="6" t="s">
        <v>152</v>
      </c>
      <c r="H48" s="15" t="s">
        <v>49</v>
      </c>
      <c r="I48" s="6" t="s">
        <v>63</v>
      </c>
      <c r="J48" s="13"/>
    </row>
    <row r="49" spans="1:10" ht="15" customHeight="1">
      <c r="A49" s="2"/>
      <c r="B49" s="14"/>
      <c r="C49" s="16" t="s">
        <v>205</v>
      </c>
      <c r="D49" s="16" t="s">
        <v>64</v>
      </c>
      <c r="E49" s="6" t="s">
        <v>206</v>
      </c>
      <c r="F49" s="6" t="s">
        <v>65</v>
      </c>
      <c r="G49" s="6" t="s">
        <v>150</v>
      </c>
      <c r="H49" s="15" t="s">
        <v>66</v>
      </c>
      <c r="I49" s="6" t="s">
        <v>19</v>
      </c>
      <c r="J49" s="13"/>
    </row>
    <row r="50" spans="1:10" ht="15" customHeight="1">
      <c r="A50" s="2"/>
      <c r="B50" s="14"/>
      <c r="C50" s="16" t="s">
        <v>143</v>
      </c>
      <c r="D50" s="16" t="s">
        <v>207</v>
      </c>
      <c r="E50" s="6" t="s">
        <v>208</v>
      </c>
      <c r="F50" s="6" t="s">
        <v>209</v>
      </c>
      <c r="G50" s="6" t="s">
        <v>6</v>
      </c>
      <c r="H50" s="15">
        <v>3</v>
      </c>
      <c r="I50" s="6" t="s">
        <v>210</v>
      </c>
      <c r="J50" s="13"/>
    </row>
    <row r="51" spans="1:10" ht="15" customHeight="1">
      <c r="A51" s="2"/>
      <c r="B51" s="14"/>
      <c r="C51" s="16" t="s">
        <v>143</v>
      </c>
      <c r="D51" s="16" t="s">
        <v>67</v>
      </c>
      <c r="E51" s="6" t="s">
        <v>208</v>
      </c>
      <c r="F51" s="6" t="s">
        <v>5</v>
      </c>
      <c r="G51" s="6" t="s">
        <v>149</v>
      </c>
      <c r="H51" s="15">
        <v>0</v>
      </c>
      <c r="I51" s="6" t="s">
        <v>211</v>
      </c>
      <c r="J51" s="13"/>
    </row>
    <row r="52" spans="1:10" ht="15" customHeight="1">
      <c r="A52" s="2"/>
      <c r="B52" s="14"/>
      <c r="C52" s="16" t="s">
        <v>151</v>
      </c>
      <c r="D52" s="16" t="s">
        <v>68</v>
      </c>
      <c r="E52" s="6" t="s">
        <v>208</v>
      </c>
      <c r="F52" s="6" t="s">
        <v>5</v>
      </c>
      <c r="G52" s="6" t="s">
        <v>149</v>
      </c>
      <c r="H52" s="15" t="s">
        <v>69</v>
      </c>
      <c r="I52" s="6" t="s">
        <v>211</v>
      </c>
      <c r="J52" s="13"/>
    </row>
    <row r="53" spans="1:10" ht="15" customHeight="1">
      <c r="A53" s="2"/>
      <c r="B53" s="14"/>
      <c r="C53" s="16" t="s">
        <v>130</v>
      </c>
      <c r="D53" s="16" t="s">
        <v>70</v>
      </c>
      <c r="E53" s="6" t="s">
        <v>208</v>
      </c>
      <c r="F53" s="6" t="s">
        <v>71</v>
      </c>
      <c r="G53" s="6" t="s">
        <v>148</v>
      </c>
      <c r="H53" s="15">
        <v>117.5</v>
      </c>
      <c r="I53" s="6" t="s">
        <v>72</v>
      </c>
      <c r="J53" s="13"/>
    </row>
    <row r="54" spans="1:10" ht="15" customHeight="1">
      <c r="A54" s="2"/>
      <c r="B54" s="14"/>
      <c r="C54" s="16" t="s">
        <v>143</v>
      </c>
      <c r="D54" s="16" t="s">
        <v>73</v>
      </c>
      <c r="E54" s="6" t="s">
        <v>208</v>
      </c>
      <c r="F54" s="6" t="s">
        <v>147</v>
      </c>
      <c r="G54" s="6" t="s">
        <v>229</v>
      </c>
      <c r="H54" s="15" t="s">
        <v>75</v>
      </c>
      <c r="I54" s="6"/>
      <c r="J54" s="13"/>
    </row>
    <row r="55" spans="1:10" ht="15" customHeight="1">
      <c r="A55" s="2"/>
      <c r="B55" s="14"/>
      <c r="C55" s="16" t="s">
        <v>143</v>
      </c>
      <c r="D55" s="16" t="s">
        <v>76</v>
      </c>
      <c r="E55" s="6" t="s">
        <v>208</v>
      </c>
      <c r="F55" s="6" t="s">
        <v>6</v>
      </c>
      <c r="G55" s="6" t="s">
        <v>146</v>
      </c>
      <c r="H55" s="15" t="s">
        <v>74</v>
      </c>
      <c r="I55" s="6"/>
      <c r="J55" s="13"/>
    </row>
    <row r="56" spans="1:10" ht="15" customHeight="1">
      <c r="A56" s="2"/>
      <c r="B56" s="14"/>
      <c r="C56" s="16" t="s">
        <v>143</v>
      </c>
      <c r="D56" s="16" t="s">
        <v>77</v>
      </c>
      <c r="E56" s="6" t="s">
        <v>208</v>
      </c>
      <c r="F56" s="6" t="s">
        <v>6</v>
      </c>
      <c r="G56" s="6" t="s">
        <v>6</v>
      </c>
      <c r="H56" s="15" t="s">
        <v>75</v>
      </c>
      <c r="I56" s="6"/>
      <c r="J56" s="13"/>
    </row>
    <row r="57" spans="1:10" ht="15" customHeight="1">
      <c r="A57" s="2"/>
      <c r="B57" s="14"/>
      <c r="C57" s="16" t="s">
        <v>130</v>
      </c>
      <c r="D57" s="16" t="s">
        <v>78</v>
      </c>
      <c r="E57" s="6" t="s">
        <v>208</v>
      </c>
      <c r="F57" s="6" t="s">
        <v>79</v>
      </c>
      <c r="G57" s="6" t="s">
        <v>145</v>
      </c>
      <c r="H57" s="15">
        <v>4.4</v>
      </c>
      <c r="I57" s="6" t="s">
        <v>204</v>
      </c>
      <c r="J57" s="13"/>
    </row>
    <row r="58" spans="1:10" ht="15" customHeight="1">
      <c r="A58" s="2"/>
      <c r="B58" s="14"/>
      <c r="C58" s="16" t="s">
        <v>130</v>
      </c>
      <c r="D58" s="16" t="s">
        <v>80</v>
      </c>
      <c r="E58" s="6" t="s">
        <v>208</v>
      </c>
      <c r="F58" s="6" t="s">
        <v>81</v>
      </c>
      <c r="G58" s="6" t="s">
        <v>144</v>
      </c>
      <c r="H58" s="15">
        <v>8.07</v>
      </c>
      <c r="I58" s="6" t="s">
        <v>82</v>
      </c>
      <c r="J58" s="13"/>
    </row>
    <row r="59" spans="1:10" ht="15" customHeight="1">
      <c r="A59" s="2"/>
      <c r="B59" s="14"/>
      <c r="C59" s="16" t="s">
        <v>143</v>
      </c>
      <c r="D59" s="16" t="s">
        <v>83</v>
      </c>
      <c r="E59" s="6" t="s">
        <v>208</v>
      </c>
      <c r="F59" s="6" t="s">
        <v>81</v>
      </c>
      <c r="G59" s="6" t="s">
        <v>142</v>
      </c>
      <c r="H59" s="15">
        <v>44.79</v>
      </c>
      <c r="I59" s="6" t="s">
        <v>84</v>
      </c>
      <c r="J59" s="13"/>
    </row>
    <row r="60" spans="1:10" ht="15" customHeight="1">
      <c r="A60" s="2"/>
      <c r="B60" s="14"/>
      <c r="C60" s="16" t="s">
        <v>130</v>
      </c>
      <c r="D60" s="16" t="s">
        <v>212</v>
      </c>
      <c r="E60" s="6" t="s">
        <v>208</v>
      </c>
      <c r="F60" s="6" t="s">
        <v>89</v>
      </c>
      <c r="G60" s="6" t="s">
        <v>140</v>
      </c>
      <c r="H60" s="15">
        <v>16.9</v>
      </c>
      <c r="I60" s="6" t="s">
        <v>90</v>
      </c>
      <c r="J60" s="13"/>
    </row>
    <row r="61" spans="1:10" ht="15" customHeight="1">
      <c r="A61" s="2"/>
      <c r="B61" s="14"/>
      <c r="C61" s="16" t="s">
        <v>130</v>
      </c>
      <c r="D61" s="16" t="s">
        <v>213</v>
      </c>
      <c r="E61" s="6" t="s">
        <v>196</v>
      </c>
      <c r="F61" s="6" t="s">
        <v>92</v>
      </c>
      <c r="G61" s="6" t="s">
        <v>139</v>
      </c>
      <c r="H61" s="15" t="s">
        <v>94</v>
      </c>
      <c r="I61" s="6" t="s">
        <v>93</v>
      </c>
      <c r="J61" s="13"/>
    </row>
    <row r="62" spans="1:10" ht="15" customHeight="1">
      <c r="A62" s="2"/>
      <c r="B62" s="14"/>
      <c r="C62" s="16" t="s">
        <v>130</v>
      </c>
      <c r="D62" s="16" t="s">
        <v>214</v>
      </c>
      <c r="E62" s="6" t="s">
        <v>202</v>
      </c>
      <c r="F62" s="6" t="s">
        <v>96</v>
      </c>
      <c r="G62" s="6" t="s">
        <v>138</v>
      </c>
      <c r="H62" s="15">
        <v>0.4</v>
      </c>
      <c r="I62" s="6" t="s">
        <v>97</v>
      </c>
      <c r="J62" s="13"/>
    </row>
    <row r="63" spans="1:10" ht="15" customHeight="1">
      <c r="A63" s="2"/>
      <c r="B63" s="14"/>
      <c r="C63" s="16" t="s">
        <v>130</v>
      </c>
      <c r="D63" s="16" t="s">
        <v>215</v>
      </c>
      <c r="E63" s="6" t="s">
        <v>202</v>
      </c>
      <c r="F63" s="6" t="s">
        <v>26</v>
      </c>
      <c r="G63" s="6" t="s">
        <v>137</v>
      </c>
      <c r="H63" s="15" t="s">
        <v>99</v>
      </c>
      <c r="I63" s="6" t="s">
        <v>97</v>
      </c>
      <c r="J63" s="13"/>
    </row>
    <row r="64" spans="1:10" ht="15" customHeight="1">
      <c r="A64" s="2"/>
      <c r="B64" s="14"/>
      <c r="C64" s="16" t="s">
        <v>130</v>
      </c>
      <c r="D64" s="16" t="s">
        <v>216</v>
      </c>
      <c r="E64" s="6" t="s">
        <v>217</v>
      </c>
      <c r="F64" s="6" t="s">
        <v>100</v>
      </c>
      <c r="G64" s="6" t="s">
        <v>136</v>
      </c>
      <c r="H64" s="15">
        <v>0.5</v>
      </c>
      <c r="I64" s="6" t="s">
        <v>97</v>
      </c>
      <c r="J64" s="13"/>
    </row>
    <row r="65" spans="1:10" ht="15" customHeight="1">
      <c r="A65" s="2"/>
      <c r="B65" s="14"/>
      <c r="C65" s="16" t="s">
        <v>130</v>
      </c>
      <c r="D65" s="16" t="s">
        <v>218</v>
      </c>
      <c r="E65" s="6" t="s">
        <v>196</v>
      </c>
      <c r="F65" s="6" t="s">
        <v>22</v>
      </c>
      <c r="G65" s="6" t="s">
        <v>135</v>
      </c>
      <c r="H65" s="15" t="s">
        <v>53</v>
      </c>
      <c r="I65" s="6" t="s">
        <v>101</v>
      </c>
      <c r="J65" s="13"/>
    </row>
    <row r="66" spans="1:10" ht="15" customHeight="1">
      <c r="A66" s="2"/>
      <c r="B66" s="14"/>
      <c r="C66" s="16" t="s">
        <v>130</v>
      </c>
      <c r="D66" s="16" t="s">
        <v>219</v>
      </c>
      <c r="E66" s="6" t="s">
        <v>196</v>
      </c>
      <c r="F66" s="6" t="s">
        <v>22</v>
      </c>
      <c r="G66" s="6" t="s">
        <v>135</v>
      </c>
      <c r="H66" s="15" t="s">
        <v>28</v>
      </c>
      <c r="I66" s="6" t="s">
        <v>102</v>
      </c>
      <c r="J66" s="13"/>
    </row>
    <row r="67" spans="1:10" ht="15" customHeight="1">
      <c r="A67" s="2"/>
      <c r="B67" s="14"/>
      <c r="C67" s="16" t="s">
        <v>130</v>
      </c>
      <c r="D67" s="16" t="s">
        <v>220</v>
      </c>
      <c r="E67" s="6" t="s">
        <v>196</v>
      </c>
      <c r="F67" s="6" t="s">
        <v>11</v>
      </c>
      <c r="G67" s="6" t="s">
        <v>134</v>
      </c>
      <c r="H67" s="15" t="s">
        <v>13</v>
      </c>
      <c r="I67" s="6" t="s">
        <v>104</v>
      </c>
      <c r="J67" s="13"/>
    </row>
    <row r="68" spans="1:10" ht="15" customHeight="1">
      <c r="A68" s="2"/>
      <c r="B68" s="14"/>
      <c r="C68" s="16" t="s">
        <v>130</v>
      </c>
      <c r="D68" s="16" t="s">
        <v>221</v>
      </c>
      <c r="E68" s="6" t="s">
        <v>202</v>
      </c>
      <c r="F68" s="6" t="s">
        <v>85</v>
      </c>
      <c r="G68" s="6" t="s">
        <v>141</v>
      </c>
      <c r="H68" s="15" t="s">
        <v>87</v>
      </c>
      <c r="I68" s="6" t="s">
        <v>86</v>
      </c>
      <c r="J68" s="13"/>
    </row>
    <row r="69" spans="1:10" ht="15" customHeight="1">
      <c r="A69" s="2"/>
      <c r="B69" s="14"/>
      <c r="C69" s="16" t="s">
        <v>130</v>
      </c>
      <c r="D69" s="16" t="s">
        <v>105</v>
      </c>
      <c r="E69" s="6" t="s">
        <v>202</v>
      </c>
      <c r="F69" s="6" t="s">
        <v>106</v>
      </c>
      <c r="G69" s="6" t="s">
        <v>133</v>
      </c>
      <c r="H69" s="15" t="s">
        <v>107</v>
      </c>
      <c r="I69" s="6" t="s">
        <v>222</v>
      </c>
      <c r="J69" s="13"/>
    </row>
    <row r="70" spans="1:10" ht="15" customHeight="1">
      <c r="A70" s="2"/>
      <c r="B70" s="14"/>
      <c r="C70" s="16" t="s">
        <v>130</v>
      </c>
      <c r="D70" s="16" t="s">
        <v>108</v>
      </c>
      <c r="E70" s="6" t="s">
        <v>202</v>
      </c>
      <c r="F70" s="6" t="s">
        <v>26</v>
      </c>
      <c r="G70" s="6" t="s">
        <v>132</v>
      </c>
      <c r="H70" s="15" t="s">
        <v>110</v>
      </c>
      <c r="I70" s="6" t="s">
        <v>109</v>
      </c>
      <c r="J70" s="13"/>
    </row>
    <row r="71" spans="1:10" ht="15" customHeight="1">
      <c r="A71" s="2"/>
      <c r="B71" s="14"/>
      <c r="C71" s="16" t="s">
        <v>130</v>
      </c>
      <c r="D71" s="16" t="s">
        <v>111</v>
      </c>
      <c r="E71" s="6" t="s">
        <v>202</v>
      </c>
      <c r="F71" s="6" t="s">
        <v>112</v>
      </c>
      <c r="G71" s="6" t="s">
        <v>131</v>
      </c>
      <c r="H71" s="15">
        <v>0.8</v>
      </c>
      <c r="I71" s="6" t="s">
        <v>113</v>
      </c>
      <c r="J71" s="13"/>
    </row>
    <row r="72" spans="1:10" ht="15" customHeight="1">
      <c r="A72" s="2"/>
      <c r="B72" s="14"/>
      <c r="C72" s="16" t="s">
        <v>130</v>
      </c>
      <c r="D72" s="16" t="s">
        <v>114</v>
      </c>
      <c r="E72" s="6" t="s">
        <v>196</v>
      </c>
      <c r="F72" s="6" t="s">
        <v>223</v>
      </c>
      <c r="G72" s="6" t="s">
        <v>129</v>
      </c>
      <c r="H72" s="15">
        <v>0.08</v>
      </c>
      <c r="I72" s="6" t="s">
        <v>115</v>
      </c>
      <c r="J72" s="13"/>
    </row>
    <row r="73" spans="1:10" ht="15" customHeight="1">
      <c r="A73" s="2"/>
      <c r="B73" s="14"/>
      <c r="C73" s="94" t="s">
        <v>128</v>
      </c>
      <c r="D73" s="95"/>
      <c r="E73" s="95"/>
      <c r="F73" s="95"/>
      <c r="G73" s="95"/>
      <c r="H73" s="95"/>
      <c r="I73" s="96"/>
      <c r="J73" s="13"/>
    </row>
    <row r="74" spans="1:10" ht="15" customHeight="1">
      <c r="A74" s="2"/>
      <c r="B74" s="14"/>
      <c r="C74" s="89" t="s">
        <v>228</v>
      </c>
      <c r="D74" s="90"/>
      <c r="E74" s="90"/>
      <c r="F74" s="90"/>
      <c r="G74" s="90"/>
      <c r="H74" s="90"/>
      <c r="I74" s="91"/>
      <c r="J74" s="13"/>
    </row>
    <row r="75" spans="1:10" ht="15" customHeight="1">
      <c r="A75" s="2"/>
      <c r="B75" s="14"/>
      <c r="C75" s="89" t="s">
        <v>224</v>
      </c>
      <c r="D75" s="90"/>
      <c r="E75" s="90"/>
      <c r="F75" s="90"/>
      <c r="G75" s="90"/>
      <c r="H75" s="90"/>
      <c r="I75" s="91"/>
      <c r="J75" s="13"/>
    </row>
    <row r="76" spans="1:10" ht="15" customHeight="1">
      <c r="A76" s="2"/>
      <c r="B76" s="14"/>
      <c r="C76" s="89" t="s">
        <v>127</v>
      </c>
      <c r="D76" s="90"/>
      <c r="E76" s="90"/>
      <c r="F76" s="90"/>
      <c r="G76" s="90"/>
      <c r="H76" s="90"/>
      <c r="I76" s="91"/>
      <c r="J76" s="13"/>
    </row>
    <row r="77" spans="1:10" ht="15" customHeight="1">
      <c r="A77" s="2"/>
      <c r="B77" s="14"/>
      <c r="C77" s="89" t="s">
        <v>124</v>
      </c>
      <c r="D77" s="90"/>
      <c r="E77" s="90"/>
      <c r="F77" s="90"/>
      <c r="G77" s="90"/>
      <c r="H77" s="90"/>
      <c r="I77" s="91"/>
      <c r="J77" s="13"/>
    </row>
    <row r="78" spans="1:10" ht="15" customHeight="1">
      <c r="A78" s="2"/>
      <c r="B78" s="14"/>
      <c r="C78" s="89" t="s">
        <v>125</v>
      </c>
      <c r="D78" s="90"/>
      <c r="E78" s="90"/>
      <c r="F78" s="90"/>
      <c r="G78" s="90"/>
      <c r="H78" s="90"/>
      <c r="I78" s="91"/>
      <c r="J78" s="13"/>
    </row>
    <row r="79" spans="1:10" ht="15" customHeight="1">
      <c r="A79" s="2"/>
      <c r="B79" s="14"/>
      <c r="C79" s="89" t="s">
        <v>126</v>
      </c>
      <c r="D79" s="90"/>
      <c r="E79" s="90"/>
      <c r="F79" s="90"/>
      <c r="G79" s="90"/>
      <c r="H79" s="90"/>
      <c r="I79" s="91"/>
      <c r="J79" s="13"/>
    </row>
    <row r="80" spans="1:10" ht="15" customHeight="1">
      <c r="A80" s="2"/>
      <c r="B80" s="14"/>
      <c r="C80" s="89" t="s">
        <v>123</v>
      </c>
      <c r="D80" s="90"/>
      <c r="E80" s="90"/>
      <c r="F80" s="90"/>
      <c r="G80" s="90"/>
      <c r="H80" s="90"/>
      <c r="I80" s="91"/>
      <c r="J80" s="13"/>
    </row>
    <row r="81" spans="1:10" ht="15" customHeight="1">
      <c r="A81" s="2"/>
      <c r="B81" s="14"/>
      <c r="C81" s="89" t="s">
        <v>225</v>
      </c>
      <c r="D81" s="90"/>
      <c r="E81" s="90"/>
      <c r="F81" s="90"/>
      <c r="G81" s="90"/>
      <c r="H81" s="90"/>
      <c r="I81" s="91"/>
      <c r="J81" s="13"/>
    </row>
    <row r="82" spans="1:10" ht="15" customHeight="1">
      <c r="A82" s="2"/>
      <c r="B82" s="14"/>
      <c r="C82" s="89" t="s">
        <v>226</v>
      </c>
      <c r="D82" s="90"/>
      <c r="E82" s="90"/>
      <c r="F82" s="90"/>
      <c r="G82" s="90"/>
      <c r="H82" s="90"/>
      <c r="I82" s="91"/>
      <c r="J82" s="13"/>
    </row>
    <row r="83" spans="1:10" ht="15" customHeight="1">
      <c r="A83" s="2"/>
      <c r="B83" s="14"/>
      <c r="C83" s="89" t="s">
        <v>227</v>
      </c>
      <c r="D83" s="90"/>
      <c r="E83" s="90"/>
      <c r="F83" s="90"/>
      <c r="G83" s="90"/>
      <c r="H83" s="90"/>
      <c r="I83" s="91"/>
      <c r="J83" s="13"/>
    </row>
    <row r="84" spans="1:10" ht="15" customHeight="1">
      <c r="A84" s="2"/>
      <c r="B84" s="14"/>
      <c r="C84" s="89" t="s">
        <v>120</v>
      </c>
      <c r="D84" s="90"/>
      <c r="E84" s="90"/>
      <c r="F84" s="90"/>
      <c r="G84" s="90"/>
      <c r="H84" s="90"/>
      <c r="I84" s="91"/>
      <c r="J84" s="13"/>
    </row>
    <row r="85" spans="1:10" ht="15" customHeight="1">
      <c r="A85" s="2"/>
      <c r="B85" s="14"/>
      <c r="C85" s="89" t="s">
        <v>119</v>
      </c>
      <c r="D85" s="90"/>
      <c r="E85" s="90"/>
      <c r="F85" s="90"/>
      <c r="G85" s="90"/>
      <c r="H85" s="90"/>
      <c r="I85" s="91"/>
      <c r="J85" s="13"/>
    </row>
    <row r="86" spans="1:10" ht="15" customHeight="1">
      <c r="A86" s="2"/>
      <c r="B86" s="14"/>
      <c r="C86" s="89" t="s">
        <v>118</v>
      </c>
      <c r="D86" s="90"/>
      <c r="E86" s="90"/>
      <c r="F86" s="90"/>
      <c r="G86" s="90"/>
      <c r="H86" s="90"/>
      <c r="I86" s="91"/>
      <c r="J86" s="13"/>
    </row>
    <row r="87" spans="1:10" ht="15" customHeight="1">
      <c r="A87" s="2"/>
      <c r="B87" s="14"/>
      <c r="C87" s="89" t="s">
        <v>117</v>
      </c>
      <c r="D87" s="90"/>
      <c r="E87" s="90"/>
      <c r="F87" s="90"/>
      <c r="G87" s="90"/>
      <c r="H87" s="90"/>
      <c r="I87" s="91"/>
      <c r="J87" s="13"/>
    </row>
    <row r="88" spans="2:10" ht="15" customHeight="1">
      <c r="B88" s="14"/>
      <c r="C88" s="89" t="s">
        <v>116</v>
      </c>
      <c r="D88" s="90"/>
      <c r="E88" s="90"/>
      <c r="F88" s="90"/>
      <c r="G88" s="90"/>
      <c r="H88" s="90"/>
      <c r="I88" s="91"/>
      <c r="J88" s="13"/>
    </row>
    <row r="89" spans="2:10" ht="15" customHeight="1" thickBot="1">
      <c r="B89" s="97"/>
      <c r="C89" s="98"/>
      <c r="D89" s="98"/>
      <c r="E89" s="98"/>
      <c r="F89" s="98"/>
      <c r="G89" s="98"/>
      <c r="H89" s="98"/>
      <c r="I89" s="98"/>
      <c r="J89" s="99"/>
    </row>
    <row r="90" ht="10" customHeight="1"/>
  </sheetData>
  <mergeCells count="41">
    <mergeCell ref="C88:I88"/>
    <mergeCell ref="B89:J89"/>
    <mergeCell ref="C82:I82"/>
    <mergeCell ref="C83:I83"/>
    <mergeCell ref="C84:I84"/>
    <mergeCell ref="C85:I85"/>
    <mergeCell ref="C86:I86"/>
    <mergeCell ref="C87:I87"/>
    <mergeCell ref="C81:I81"/>
    <mergeCell ref="C12:I12"/>
    <mergeCell ref="C13:D13"/>
    <mergeCell ref="H13:I13"/>
    <mergeCell ref="C73:I73"/>
    <mergeCell ref="C74:I74"/>
    <mergeCell ref="C75:I75"/>
    <mergeCell ref="C76:I76"/>
    <mergeCell ref="C77:I77"/>
    <mergeCell ref="C78:I78"/>
    <mergeCell ref="C79:I79"/>
    <mergeCell ref="C80:I80"/>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55">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209164</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294</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44268</v>
      </c>
      <c r="F10" s="85"/>
      <c r="G10" s="48" t="s">
        <v>176</v>
      </c>
      <c r="H10" s="45" t="s">
        <v>175</v>
      </c>
      <c r="I10" s="45"/>
      <c r="J10" s="44"/>
    </row>
    <row r="11" spans="1:10" ht="15" customHeight="1">
      <c r="A11" s="33"/>
      <c r="B11" s="47"/>
      <c r="C11" s="84" t="s">
        <v>174</v>
      </c>
      <c r="D11" s="84"/>
      <c r="E11" s="85">
        <v>44269</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3.5</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275</v>
      </c>
      <c r="F28" s="36" t="s">
        <v>36</v>
      </c>
      <c r="G28" s="36" t="s">
        <v>161</v>
      </c>
      <c r="H28" s="52" t="s">
        <v>38</v>
      </c>
      <c r="I28" s="36" t="s">
        <v>37</v>
      </c>
      <c r="J28" s="44"/>
    </row>
    <row r="29" spans="1:10" ht="15" customHeight="1">
      <c r="A29" s="33"/>
      <c r="B29" s="47"/>
      <c r="C29" s="51" t="s">
        <v>130</v>
      </c>
      <c r="D29" s="51" t="s">
        <v>39</v>
      </c>
      <c r="E29" s="36" t="s">
        <v>275</v>
      </c>
      <c r="F29" s="36" t="s">
        <v>40</v>
      </c>
      <c r="G29" s="36" t="s">
        <v>153</v>
      </c>
      <c r="H29" s="52" t="s">
        <v>295</v>
      </c>
      <c r="I29" s="36" t="s">
        <v>37</v>
      </c>
      <c r="J29" s="44"/>
    </row>
    <row r="30" spans="1:10" ht="15" customHeight="1">
      <c r="A30" s="33"/>
      <c r="B30" s="47"/>
      <c r="C30" s="51" t="s">
        <v>130</v>
      </c>
      <c r="D30" s="51" t="s">
        <v>41</v>
      </c>
      <c r="E30" s="36" t="s">
        <v>275</v>
      </c>
      <c r="F30" s="36" t="s">
        <v>42</v>
      </c>
      <c r="G30" s="36" t="s">
        <v>160</v>
      </c>
      <c r="H30" s="52" t="s">
        <v>44</v>
      </c>
      <c r="I30" s="36" t="s">
        <v>43</v>
      </c>
      <c r="J30" s="44"/>
    </row>
    <row r="31" spans="1:10" ht="15" customHeight="1">
      <c r="A31" s="33"/>
      <c r="B31" s="47"/>
      <c r="C31" s="51" t="s">
        <v>130</v>
      </c>
      <c r="D31" s="51" t="s">
        <v>45</v>
      </c>
      <c r="E31" s="36" t="s">
        <v>275</v>
      </c>
      <c r="F31" s="36" t="s">
        <v>46</v>
      </c>
      <c r="G31" s="36" t="s">
        <v>160</v>
      </c>
      <c r="H31" s="52" t="s">
        <v>44</v>
      </c>
      <c r="I31" s="36" t="s">
        <v>43</v>
      </c>
      <c r="J31" s="44"/>
    </row>
    <row r="32" spans="1:10" ht="15" customHeight="1">
      <c r="A32" s="33"/>
      <c r="B32" s="47"/>
      <c r="C32" s="51" t="s">
        <v>130</v>
      </c>
      <c r="D32" s="51" t="s">
        <v>47</v>
      </c>
      <c r="E32" s="36" t="s">
        <v>201</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201</v>
      </c>
      <c r="F45" s="36" t="s">
        <v>55</v>
      </c>
      <c r="G45" s="36" t="s">
        <v>156</v>
      </c>
      <c r="H45" s="52">
        <v>3</v>
      </c>
      <c r="I45" s="36" t="s">
        <v>204</v>
      </c>
      <c r="J45" s="44"/>
    </row>
    <row r="46" spans="1:10" ht="15" customHeight="1">
      <c r="A46" s="33"/>
      <c r="B46" s="47"/>
      <c r="C46" s="51" t="s">
        <v>130</v>
      </c>
      <c r="D46" s="51" t="s">
        <v>57</v>
      </c>
      <c r="E46" s="36" t="s">
        <v>206</v>
      </c>
      <c r="F46" s="36" t="s">
        <v>58</v>
      </c>
      <c r="G46" s="36" t="s">
        <v>155</v>
      </c>
      <c r="H46" s="52">
        <v>32</v>
      </c>
      <c r="I46" s="36" t="s">
        <v>204</v>
      </c>
      <c r="J46" s="44"/>
    </row>
    <row r="47" spans="1:10" ht="15" customHeight="1">
      <c r="A47" s="33"/>
      <c r="B47" s="47"/>
      <c r="C47" s="51" t="s">
        <v>154</v>
      </c>
      <c r="D47" s="51" t="s">
        <v>59</v>
      </c>
      <c r="E47" s="36" t="s">
        <v>275</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217</v>
      </c>
      <c r="F50" s="36" t="s">
        <v>232</v>
      </c>
      <c r="G50" s="36" t="s">
        <v>6</v>
      </c>
      <c r="H50" s="52">
        <v>35.43</v>
      </c>
      <c r="I50" s="36" t="s">
        <v>210</v>
      </c>
      <c r="J50" s="44"/>
    </row>
    <row r="51" spans="1:10" ht="15" customHeight="1">
      <c r="A51" s="33"/>
      <c r="B51" s="47"/>
      <c r="C51" s="51" t="s">
        <v>143</v>
      </c>
      <c r="D51" s="51" t="s">
        <v>67</v>
      </c>
      <c r="E51" s="36" t="s">
        <v>217</v>
      </c>
      <c r="F51" s="36" t="s">
        <v>5</v>
      </c>
      <c r="G51" s="36" t="s">
        <v>149</v>
      </c>
      <c r="H51" s="52">
        <v>0</v>
      </c>
      <c r="I51" s="36" t="s">
        <v>211</v>
      </c>
      <c r="J51" s="44"/>
    </row>
    <row r="52" spans="1:10" ht="15" customHeight="1">
      <c r="A52" s="33"/>
      <c r="B52" s="47"/>
      <c r="C52" s="51" t="s">
        <v>151</v>
      </c>
      <c r="D52" s="51" t="s">
        <v>68</v>
      </c>
      <c r="E52" s="36" t="s">
        <v>217</v>
      </c>
      <c r="F52" s="36" t="s">
        <v>5</v>
      </c>
      <c r="G52" s="36" t="s">
        <v>149</v>
      </c>
      <c r="H52" s="52" t="s">
        <v>69</v>
      </c>
      <c r="I52" s="36" t="s">
        <v>211</v>
      </c>
      <c r="J52" s="44"/>
    </row>
    <row r="53" spans="1:10" ht="15" customHeight="1">
      <c r="A53" s="33"/>
      <c r="B53" s="47"/>
      <c r="C53" s="51" t="s">
        <v>130</v>
      </c>
      <c r="D53" s="51" t="s">
        <v>70</v>
      </c>
      <c r="E53" s="36" t="s">
        <v>217</v>
      </c>
      <c r="F53" s="36" t="s">
        <v>71</v>
      </c>
      <c r="G53" s="36" t="s">
        <v>148</v>
      </c>
      <c r="H53" s="52">
        <v>117.9</v>
      </c>
      <c r="I53" s="36" t="s">
        <v>72</v>
      </c>
      <c r="J53" s="44"/>
    </row>
    <row r="54" spans="1:10" ht="15" customHeight="1">
      <c r="A54" s="33"/>
      <c r="B54" s="47"/>
      <c r="C54" s="51" t="s">
        <v>143</v>
      </c>
      <c r="D54" s="51" t="s">
        <v>73</v>
      </c>
      <c r="E54" s="36" t="s">
        <v>217</v>
      </c>
      <c r="F54" s="36" t="s">
        <v>147</v>
      </c>
      <c r="G54" s="36" t="s">
        <v>229</v>
      </c>
      <c r="H54" s="52" t="s">
        <v>74</v>
      </c>
      <c r="I54" s="36"/>
      <c r="J54" s="44"/>
    </row>
    <row r="55" spans="1:10" ht="15" customHeight="1">
      <c r="A55" s="33"/>
      <c r="B55" s="47"/>
      <c r="C55" s="51" t="s">
        <v>143</v>
      </c>
      <c r="D55" s="51" t="s">
        <v>76</v>
      </c>
      <c r="E55" s="36" t="s">
        <v>217</v>
      </c>
      <c r="F55" s="36" t="s">
        <v>6</v>
      </c>
      <c r="G55" s="36" t="s">
        <v>146</v>
      </c>
      <c r="H55" s="52" t="s">
        <v>74</v>
      </c>
      <c r="I55" s="36"/>
      <c r="J55" s="44"/>
    </row>
    <row r="56" spans="1:10" ht="15" customHeight="1">
      <c r="A56" s="33"/>
      <c r="B56" s="47"/>
      <c r="C56" s="51" t="s">
        <v>143</v>
      </c>
      <c r="D56" s="51" t="s">
        <v>77</v>
      </c>
      <c r="E56" s="36" t="s">
        <v>217</v>
      </c>
      <c r="F56" s="36" t="s">
        <v>6</v>
      </c>
      <c r="G56" s="36" t="s">
        <v>6</v>
      </c>
      <c r="H56" s="52" t="s">
        <v>74</v>
      </c>
      <c r="I56" s="36"/>
      <c r="J56" s="44"/>
    </row>
    <row r="57" spans="1:10" ht="15" customHeight="1">
      <c r="A57" s="33"/>
      <c r="B57" s="47"/>
      <c r="C57" s="51" t="s">
        <v>130</v>
      </c>
      <c r="D57" s="51" t="s">
        <v>78</v>
      </c>
      <c r="E57" s="36" t="s">
        <v>217</v>
      </c>
      <c r="F57" s="36" t="s">
        <v>79</v>
      </c>
      <c r="G57" s="36" t="s">
        <v>145</v>
      </c>
      <c r="H57" s="52">
        <v>4.6</v>
      </c>
      <c r="I57" s="36" t="s">
        <v>204</v>
      </c>
      <c r="J57" s="44"/>
    </row>
    <row r="58" spans="1:10" ht="15" customHeight="1">
      <c r="A58" s="33"/>
      <c r="B58" s="47"/>
      <c r="C58" s="51" t="s">
        <v>130</v>
      </c>
      <c r="D58" s="51" t="s">
        <v>80</v>
      </c>
      <c r="E58" s="36" t="s">
        <v>217</v>
      </c>
      <c r="F58" s="36" t="s">
        <v>81</v>
      </c>
      <c r="G58" s="36" t="s">
        <v>144</v>
      </c>
      <c r="H58" s="52">
        <v>8.26</v>
      </c>
      <c r="I58" s="36" t="s">
        <v>82</v>
      </c>
      <c r="J58" s="44"/>
    </row>
    <row r="59" spans="1:10" ht="15" customHeight="1">
      <c r="A59" s="33"/>
      <c r="B59" s="47"/>
      <c r="C59" s="51" t="s">
        <v>143</v>
      </c>
      <c r="D59" s="51" t="s">
        <v>83</v>
      </c>
      <c r="E59" s="36" t="s">
        <v>217</v>
      </c>
      <c r="F59" s="36" t="s">
        <v>81</v>
      </c>
      <c r="G59" s="36" t="s">
        <v>142</v>
      </c>
      <c r="H59" s="52">
        <v>45.34</v>
      </c>
      <c r="I59" s="36" t="s">
        <v>84</v>
      </c>
      <c r="J59" s="44"/>
    </row>
    <row r="60" spans="1:10" ht="15" customHeight="1">
      <c r="A60" s="33"/>
      <c r="B60" s="47"/>
      <c r="C60" s="51" t="s">
        <v>143</v>
      </c>
      <c r="D60" s="51" t="s">
        <v>233</v>
      </c>
      <c r="E60" s="36" t="s">
        <v>217</v>
      </c>
      <c r="F60" s="36" t="s">
        <v>6</v>
      </c>
      <c r="G60" s="36" t="s">
        <v>253</v>
      </c>
      <c r="H60" s="52">
        <v>4.6</v>
      </c>
      <c r="I60" s="36" t="s">
        <v>210</v>
      </c>
      <c r="J60" s="44"/>
    </row>
    <row r="61" spans="1:10" ht="15" customHeight="1">
      <c r="A61" s="33"/>
      <c r="B61" s="47"/>
      <c r="C61" s="51" t="s">
        <v>130</v>
      </c>
      <c r="D61" s="51" t="s">
        <v>88</v>
      </c>
      <c r="E61" s="36" t="s">
        <v>217</v>
      </c>
      <c r="F61" s="36" t="s">
        <v>89</v>
      </c>
      <c r="G61" s="36" t="s">
        <v>140</v>
      </c>
      <c r="H61" s="52">
        <v>15.3</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275</v>
      </c>
      <c r="F63" s="36" t="s">
        <v>96</v>
      </c>
      <c r="G63" s="36" t="s">
        <v>138</v>
      </c>
      <c r="H63" s="52">
        <v>0.4</v>
      </c>
      <c r="I63" s="36" t="s">
        <v>97</v>
      </c>
      <c r="J63" s="44"/>
    </row>
    <row r="64" spans="1:10" ht="15" customHeight="1">
      <c r="A64" s="33"/>
      <c r="B64" s="47"/>
      <c r="C64" s="51" t="s">
        <v>130</v>
      </c>
      <c r="D64" s="51" t="s">
        <v>98</v>
      </c>
      <c r="E64" s="36" t="s">
        <v>275</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275</v>
      </c>
      <c r="F69" s="36" t="s">
        <v>85</v>
      </c>
      <c r="G69" s="36" t="s">
        <v>141</v>
      </c>
      <c r="H69" s="52" t="s">
        <v>87</v>
      </c>
      <c r="I69" s="36" t="s">
        <v>86</v>
      </c>
      <c r="J69" s="44"/>
    </row>
    <row r="70" spans="1:10" ht="15" customHeight="1">
      <c r="A70" s="33"/>
      <c r="B70" s="47"/>
      <c r="C70" s="51" t="s">
        <v>130</v>
      </c>
      <c r="D70" s="51" t="s">
        <v>238</v>
      </c>
      <c r="E70" s="36" t="s">
        <v>275</v>
      </c>
      <c r="F70" s="36" t="s">
        <v>106</v>
      </c>
      <c r="G70" s="36" t="s">
        <v>133</v>
      </c>
      <c r="H70" s="52" t="s">
        <v>107</v>
      </c>
      <c r="I70" s="36" t="s">
        <v>222</v>
      </c>
      <c r="J70" s="44"/>
    </row>
    <row r="71" spans="1:10" ht="15" customHeight="1">
      <c r="A71" s="33"/>
      <c r="B71" s="47"/>
      <c r="C71" s="51" t="s">
        <v>130</v>
      </c>
      <c r="D71" s="51" t="s">
        <v>239</v>
      </c>
      <c r="E71" s="36" t="s">
        <v>275</v>
      </c>
      <c r="F71" s="36" t="s">
        <v>26</v>
      </c>
      <c r="G71" s="36" t="s">
        <v>132</v>
      </c>
      <c r="H71" s="52" t="s">
        <v>110</v>
      </c>
      <c r="I71" s="36" t="s">
        <v>109</v>
      </c>
      <c r="J71" s="44"/>
    </row>
    <row r="72" spans="1:10" ht="15" customHeight="1">
      <c r="A72" s="33"/>
      <c r="B72" s="47"/>
      <c r="C72" s="51" t="s">
        <v>130</v>
      </c>
      <c r="D72" s="51" t="s">
        <v>240</v>
      </c>
      <c r="E72" s="36" t="s">
        <v>275</v>
      </c>
      <c r="F72" s="36" t="s">
        <v>112</v>
      </c>
      <c r="G72" s="36" t="s">
        <v>131</v>
      </c>
      <c r="H72" s="52">
        <v>0.75</v>
      </c>
      <c r="I72" s="36" t="s">
        <v>113</v>
      </c>
      <c r="J72" s="44"/>
    </row>
    <row r="73" spans="1:10" ht="15" customHeight="1">
      <c r="A73" s="33"/>
      <c r="B73" s="47"/>
      <c r="C73" s="51" t="s">
        <v>130</v>
      </c>
      <c r="D73" s="51" t="s">
        <v>330</v>
      </c>
      <c r="E73" s="36" t="s">
        <v>196</v>
      </c>
      <c r="F73" s="36" t="s">
        <v>223</v>
      </c>
      <c r="G73" s="36" t="s">
        <v>129</v>
      </c>
      <c r="H73" s="52">
        <v>0.06</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9">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209173</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296</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44269</v>
      </c>
      <c r="F10" s="85"/>
      <c r="G10" s="48" t="s">
        <v>176</v>
      </c>
      <c r="H10" s="45" t="s">
        <v>175</v>
      </c>
      <c r="I10" s="45"/>
      <c r="J10" s="44"/>
    </row>
    <row r="11" spans="1:10" ht="15" customHeight="1">
      <c r="A11" s="33"/>
      <c r="B11" s="47"/>
      <c r="C11" s="84" t="s">
        <v>174</v>
      </c>
      <c r="D11" s="84"/>
      <c r="E11" s="85">
        <v>44270</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297</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3.9</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201</v>
      </c>
      <c r="F28" s="36" t="s">
        <v>36</v>
      </c>
      <c r="G28" s="36" t="s">
        <v>161</v>
      </c>
      <c r="H28" s="52" t="s">
        <v>38</v>
      </c>
      <c r="I28" s="36" t="s">
        <v>37</v>
      </c>
      <c r="J28" s="44"/>
    </row>
    <row r="29" spans="1:10" ht="15" customHeight="1">
      <c r="A29" s="33"/>
      <c r="B29" s="47"/>
      <c r="C29" s="51" t="s">
        <v>130</v>
      </c>
      <c r="D29" s="51" t="s">
        <v>39</v>
      </c>
      <c r="E29" s="36" t="s">
        <v>201</v>
      </c>
      <c r="F29" s="36" t="s">
        <v>40</v>
      </c>
      <c r="G29" s="36" t="s">
        <v>153</v>
      </c>
      <c r="H29" s="52" t="s">
        <v>298</v>
      </c>
      <c r="I29" s="36" t="s">
        <v>37</v>
      </c>
      <c r="J29" s="44"/>
    </row>
    <row r="30" spans="1:10" ht="15" customHeight="1">
      <c r="A30" s="33"/>
      <c r="B30" s="47"/>
      <c r="C30" s="51" t="s">
        <v>130</v>
      </c>
      <c r="D30" s="51" t="s">
        <v>41</v>
      </c>
      <c r="E30" s="36" t="s">
        <v>201</v>
      </c>
      <c r="F30" s="36" t="s">
        <v>42</v>
      </c>
      <c r="G30" s="36" t="s">
        <v>160</v>
      </c>
      <c r="H30" s="52" t="s">
        <v>44</v>
      </c>
      <c r="I30" s="36" t="s">
        <v>43</v>
      </c>
      <c r="J30" s="44"/>
    </row>
    <row r="31" spans="1:10" ht="15" customHeight="1">
      <c r="A31" s="33"/>
      <c r="B31" s="47"/>
      <c r="C31" s="51" t="s">
        <v>130</v>
      </c>
      <c r="D31" s="51" t="s">
        <v>45</v>
      </c>
      <c r="E31" s="36" t="s">
        <v>201</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168</v>
      </c>
      <c r="F45" s="36" t="s">
        <v>55</v>
      </c>
      <c r="G45" s="36" t="s">
        <v>156</v>
      </c>
      <c r="H45" s="52" t="s">
        <v>56</v>
      </c>
      <c r="I45" s="36" t="s">
        <v>204</v>
      </c>
      <c r="J45" s="44"/>
    </row>
    <row r="46" spans="1:10" ht="15" customHeight="1">
      <c r="A46" s="33"/>
      <c r="B46" s="47"/>
      <c r="C46" s="51" t="s">
        <v>130</v>
      </c>
      <c r="D46" s="51" t="s">
        <v>57</v>
      </c>
      <c r="E46" s="36" t="s">
        <v>206</v>
      </c>
      <c r="F46" s="36" t="s">
        <v>58</v>
      </c>
      <c r="G46" s="36" t="s">
        <v>155</v>
      </c>
      <c r="H46" s="52">
        <v>13</v>
      </c>
      <c r="I46" s="36" t="s">
        <v>204</v>
      </c>
      <c r="J46" s="44"/>
    </row>
    <row r="47" spans="1:10" ht="15" customHeight="1">
      <c r="A47" s="33"/>
      <c r="B47" s="47"/>
      <c r="C47" s="51" t="s">
        <v>130</v>
      </c>
      <c r="D47" s="51" t="s">
        <v>59</v>
      </c>
      <c r="E47" s="36" t="s">
        <v>201</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275</v>
      </c>
      <c r="F50" s="36" t="s">
        <v>232</v>
      </c>
      <c r="G50" s="36" t="s">
        <v>6</v>
      </c>
      <c r="H50" s="52">
        <v>42.73</v>
      </c>
      <c r="I50" s="36" t="s">
        <v>210</v>
      </c>
      <c r="J50" s="44"/>
    </row>
    <row r="51" spans="1:10" ht="15" customHeight="1">
      <c r="A51" s="33"/>
      <c r="B51" s="47"/>
      <c r="C51" s="51" t="s">
        <v>143</v>
      </c>
      <c r="D51" s="51" t="s">
        <v>67</v>
      </c>
      <c r="E51" s="36" t="s">
        <v>275</v>
      </c>
      <c r="F51" s="36" t="s">
        <v>5</v>
      </c>
      <c r="G51" s="36" t="s">
        <v>149</v>
      </c>
      <c r="H51" s="52">
        <v>0</v>
      </c>
      <c r="I51" s="36" t="s">
        <v>211</v>
      </c>
      <c r="J51" s="44"/>
    </row>
    <row r="52" spans="1:10" ht="15" customHeight="1">
      <c r="A52" s="33"/>
      <c r="B52" s="47"/>
      <c r="C52" s="51" t="s">
        <v>151</v>
      </c>
      <c r="D52" s="51" t="s">
        <v>68</v>
      </c>
      <c r="E52" s="36" t="s">
        <v>275</v>
      </c>
      <c r="F52" s="36" t="s">
        <v>5</v>
      </c>
      <c r="G52" s="36" t="s">
        <v>149</v>
      </c>
      <c r="H52" s="52" t="s">
        <v>69</v>
      </c>
      <c r="I52" s="36" t="s">
        <v>211</v>
      </c>
      <c r="J52" s="44"/>
    </row>
    <row r="53" spans="1:10" ht="15" customHeight="1">
      <c r="A53" s="33"/>
      <c r="B53" s="47"/>
      <c r="C53" s="51" t="s">
        <v>130</v>
      </c>
      <c r="D53" s="51" t="s">
        <v>70</v>
      </c>
      <c r="E53" s="36" t="s">
        <v>275</v>
      </c>
      <c r="F53" s="36" t="s">
        <v>71</v>
      </c>
      <c r="G53" s="36" t="s">
        <v>148</v>
      </c>
      <c r="H53" s="52">
        <v>120.3</v>
      </c>
      <c r="I53" s="36" t="s">
        <v>72</v>
      </c>
      <c r="J53" s="44"/>
    </row>
    <row r="54" spans="1:10" ht="15" customHeight="1">
      <c r="A54" s="33"/>
      <c r="B54" s="47"/>
      <c r="C54" s="51" t="s">
        <v>143</v>
      </c>
      <c r="D54" s="51" t="s">
        <v>73</v>
      </c>
      <c r="E54" s="36" t="s">
        <v>275</v>
      </c>
      <c r="F54" s="36" t="s">
        <v>147</v>
      </c>
      <c r="G54" s="36" t="s">
        <v>229</v>
      </c>
      <c r="H54" s="52" t="s">
        <v>74</v>
      </c>
      <c r="I54" s="36"/>
      <c r="J54" s="44"/>
    </row>
    <row r="55" spans="1:10" ht="15" customHeight="1">
      <c r="A55" s="33"/>
      <c r="B55" s="47"/>
      <c r="C55" s="51" t="s">
        <v>143</v>
      </c>
      <c r="D55" s="51" t="s">
        <v>76</v>
      </c>
      <c r="E55" s="36" t="s">
        <v>275</v>
      </c>
      <c r="F55" s="36" t="s">
        <v>6</v>
      </c>
      <c r="G55" s="36" t="s">
        <v>146</v>
      </c>
      <c r="H55" s="52" t="s">
        <v>74</v>
      </c>
      <c r="I55" s="36"/>
      <c r="J55" s="44"/>
    </row>
    <row r="56" spans="1:10" ht="15" customHeight="1">
      <c r="A56" s="33"/>
      <c r="B56" s="47"/>
      <c r="C56" s="51" t="s">
        <v>143</v>
      </c>
      <c r="D56" s="51" t="s">
        <v>77</v>
      </c>
      <c r="E56" s="36" t="s">
        <v>275</v>
      </c>
      <c r="F56" s="36" t="s">
        <v>6</v>
      </c>
      <c r="G56" s="36" t="s">
        <v>6</v>
      </c>
      <c r="H56" s="52" t="s">
        <v>74</v>
      </c>
      <c r="I56" s="36"/>
      <c r="J56" s="44"/>
    </row>
    <row r="57" spans="1:10" ht="15" customHeight="1">
      <c r="A57" s="33"/>
      <c r="B57" s="47"/>
      <c r="C57" s="51" t="s">
        <v>130</v>
      </c>
      <c r="D57" s="51" t="s">
        <v>78</v>
      </c>
      <c r="E57" s="36" t="s">
        <v>275</v>
      </c>
      <c r="F57" s="36" t="s">
        <v>79</v>
      </c>
      <c r="G57" s="36" t="s">
        <v>145</v>
      </c>
      <c r="H57" s="52">
        <v>4.8</v>
      </c>
      <c r="I57" s="36" t="s">
        <v>204</v>
      </c>
      <c r="J57" s="44"/>
    </row>
    <row r="58" spans="1:10" ht="15" customHeight="1">
      <c r="A58" s="33"/>
      <c r="B58" s="47"/>
      <c r="C58" s="51" t="s">
        <v>130</v>
      </c>
      <c r="D58" s="51" t="s">
        <v>80</v>
      </c>
      <c r="E58" s="36" t="s">
        <v>275</v>
      </c>
      <c r="F58" s="36" t="s">
        <v>81</v>
      </c>
      <c r="G58" s="36" t="s">
        <v>144</v>
      </c>
      <c r="H58" s="52">
        <v>7.93</v>
      </c>
      <c r="I58" s="36" t="s">
        <v>82</v>
      </c>
      <c r="J58" s="44"/>
    </row>
    <row r="59" spans="1:10" ht="15" customHeight="1">
      <c r="A59" s="33"/>
      <c r="B59" s="47"/>
      <c r="C59" s="51" t="s">
        <v>143</v>
      </c>
      <c r="D59" s="51" t="s">
        <v>83</v>
      </c>
      <c r="E59" s="36" t="s">
        <v>275</v>
      </c>
      <c r="F59" s="36" t="s">
        <v>81</v>
      </c>
      <c r="G59" s="36" t="s">
        <v>142</v>
      </c>
      <c r="H59" s="52">
        <v>48.22</v>
      </c>
      <c r="I59" s="36" t="s">
        <v>84</v>
      </c>
      <c r="J59" s="44"/>
    </row>
    <row r="60" spans="1:10" ht="15" customHeight="1">
      <c r="A60" s="33"/>
      <c r="B60" s="47"/>
      <c r="C60" s="51" t="s">
        <v>143</v>
      </c>
      <c r="D60" s="51" t="s">
        <v>233</v>
      </c>
      <c r="E60" s="36" t="s">
        <v>275</v>
      </c>
      <c r="F60" s="36" t="s">
        <v>6</v>
      </c>
      <c r="G60" s="36" t="s">
        <v>253</v>
      </c>
      <c r="H60" s="52">
        <v>0.6</v>
      </c>
      <c r="I60" s="36" t="s">
        <v>210</v>
      </c>
      <c r="J60" s="44"/>
    </row>
    <row r="61" spans="1:10" ht="15" customHeight="1">
      <c r="A61" s="33"/>
      <c r="B61" s="47"/>
      <c r="C61" s="51" t="s">
        <v>130</v>
      </c>
      <c r="D61" s="51" t="s">
        <v>88</v>
      </c>
      <c r="E61" s="36" t="s">
        <v>275</v>
      </c>
      <c r="F61" s="36" t="s">
        <v>89</v>
      </c>
      <c r="G61" s="36" t="s">
        <v>140</v>
      </c>
      <c r="H61" s="52">
        <v>16.2</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201</v>
      </c>
      <c r="F63" s="36" t="s">
        <v>96</v>
      </c>
      <c r="G63" s="36" t="s">
        <v>138</v>
      </c>
      <c r="H63" s="52">
        <v>0.1</v>
      </c>
      <c r="I63" s="36" t="s">
        <v>97</v>
      </c>
      <c r="J63" s="44"/>
    </row>
    <row r="64" spans="1:10" ht="15" customHeight="1">
      <c r="A64" s="33"/>
      <c r="B64" s="47"/>
      <c r="C64" s="51" t="s">
        <v>130</v>
      </c>
      <c r="D64" s="51" t="s">
        <v>98</v>
      </c>
      <c r="E64" s="36" t="s">
        <v>201</v>
      </c>
      <c r="F64" s="36" t="s">
        <v>26</v>
      </c>
      <c r="G64" s="36" t="s">
        <v>137</v>
      </c>
      <c r="H64" s="52">
        <v>0.014</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201</v>
      </c>
      <c r="F69" s="36" t="s">
        <v>85</v>
      </c>
      <c r="G69" s="36" t="s">
        <v>141</v>
      </c>
      <c r="H69" s="52" t="s">
        <v>87</v>
      </c>
      <c r="I69" s="36" t="s">
        <v>86</v>
      </c>
      <c r="J69" s="44"/>
    </row>
    <row r="70" spans="1:10" ht="15" customHeight="1">
      <c r="A70" s="33"/>
      <c r="B70" s="47"/>
      <c r="C70" s="51" t="s">
        <v>130</v>
      </c>
      <c r="D70" s="51" t="s">
        <v>238</v>
      </c>
      <c r="E70" s="36" t="s">
        <v>201</v>
      </c>
      <c r="F70" s="36" t="s">
        <v>106</v>
      </c>
      <c r="G70" s="36" t="s">
        <v>133</v>
      </c>
      <c r="H70" s="52" t="s">
        <v>107</v>
      </c>
      <c r="I70" s="36" t="s">
        <v>222</v>
      </c>
      <c r="J70" s="44"/>
    </row>
    <row r="71" spans="1:10" ht="15" customHeight="1">
      <c r="A71" s="33"/>
      <c r="B71" s="47"/>
      <c r="C71" s="51" t="s">
        <v>130</v>
      </c>
      <c r="D71" s="51" t="s">
        <v>239</v>
      </c>
      <c r="E71" s="36" t="s">
        <v>201</v>
      </c>
      <c r="F71" s="36" t="s">
        <v>26</v>
      </c>
      <c r="G71" s="36" t="s">
        <v>132</v>
      </c>
      <c r="H71" s="52" t="s">
        <v>110</v>
      </c>
      <c r="I71" s="36" t="s">
        <v>109</v>
      </c>
      <c r="J71" s="44"/>
    </row>
    <row r="72" spans="1:10" ht="15" customHeight="1">
      <c r="A72" s="33"/>
      <c r="B72" s="47"/>
      <c r="C72" s="51" t="s">
        <v>130</v>
      </c>
      <c r="D72" s="51" t="s">
        <v>240</v>
      </c>
      <c r="E72" s="36" t="s">
        <v>201</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0.07</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0">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209174</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299</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44269</v>
      </c>
      <c r="F10" s="85"/>
      <c r="G10" s="48" t="s">
        <v>176</v>
      </c>
      <c r="H10" s="45" t="s">
        <v>175</v>
      </c>
      <c r="I10" s="45"/>
      <c r="J10" s="44"/>
    </row>
    <row r="11" spans="1:10" ht="15" customHeight="1">
      <c r="A11" s="33"/>
      <c r="B11" s="47"/>
      <c r="C11" s="84" t="s">
        <v>174</v>
      </c>
      <c r="D11" s="84"/>
      <c r="E11" s="85">
        <v>44270</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3.5</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201</v>
      </c>
      <c r="F28" s="36" t="s">
        <v>36</v>
      </c>
      <c r="G28" s="36" t="s">
        <v>161</v>
      </c>
      <c r="H28" s="52" t="s">
        <v>38</v>
      </c>
      <c r="I28" s="36" t="s">
        <v>37</v>
      </c>
      <c r="J28" s="44"/>
    </row>
    <row r="29" spans="1:10" ht="15" customHeight="1">
      <c r="A29" s="33"/>
      <c r="B29" s="47"/>
      <c r="C29" s="51" t="s">
        <v>130</v>
      </c>
      <c r="D29" s="51" t="s">
        <v>39</v>
      </c>
      <c r="E29" s="36" t="s">
        <v>201</v>
      </c>
      <c r="F29" s="36" t="s">
        <v>40</v>
      </c>
      <c r="G29" s="36" t="s">
        <v>153</v>
      </c>
      <c r="H29" s="52" t="s">
        <v>300</v>
      </c>
      <c r="I29" s="36" t="s">
        <v>37</v>
      </c>
      <c r="J29" s="44"/>
    </row>
    <row r="30" spans="1:10" ht="15" customHeight="1">
      <c r="A30" s="33"/>
      <c r="B30" s="47"/>
      <c r="C30" s="51" t="s">
        <v>130</v>
      </c>
      <c r="D30" s="51" t="s">
        <v>41</v>
      </c>
      <c r="E30" s="36" t="s">
        <v>201</v>
      </c>
      <c r="F30" s="36" t="s">
        <v>42</v>
      </c>
      <c r="G30" s="36" t="s">
        <v>160</v>
      </c>
      <c r="H30" s="52" t="s">
        <v>44</v>
      </c>
      <c r="I30" s="36" t="s">
        <v>43</v>
      </c>
      <c r="J30" s="44"/>
    </row>
    <row r="31" spans="1:10" ht="15" customHeight="1">
      <c r="A31" s="33"/>
      <c r="B31" s="47"/>
      <c r="C31" s="51" t="s">
        <v>130</v>
      </c>
      <c r="D31" s="51" t="s">
        <v>45</v>
      </c>
      <c r="E31" s="36" t="s">
        <v>201</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168</v>
      </c>
      <c r="F45" s="36" t="s">
        <v>55</v>
      </c>
      <c r="G45" s="36" t="s">
        <v>156</v>
      </c>
      <c r="H45" s="52" t="s">
        <v>56</v>
      </c>
      <c r="I45" s="36" t="s">
        <v>204</v>
      </c>
      <c r="J45" s="44"/>
    </row>
    <row r="46" spans="1:10" ht="15" customHeight="1">
      <c r="A46" s="33"/>
      <c r="B46" s="47"/>
      <c r="C46" s="51" t="s">
        <v>130</v>
      </c>
      <c r="D46" s="51" t="s">
        <v>57</v>
      </c>
      <c r="E46" s="36" t="s">
        <v>206</v>
      </c>
      <c r="F46" s="36" t="s">
        <v>58</v>
      </c>
      <c r="G46" s="36" t="s">
        <v>155</v>
      </c>
      <c r="H46" s="52">
        <v>19</v>
      </c>
      <c r="I46" s="36" t="s">
        <v>204</v>
      </c>
      <c r="J46" s="44"/>
    </row>
    <row r="47" spans="1:10" ht="15" customHeight="1">
      <c r="A47" s="33"/>
      <c r="B47" s="47"/>
      <c r="C47" s="51" t="s">
        <v>130</v>
      </c>
      <c r="D47" s="51" t="s">
        <v>59</v>
      </c>
      <c r="E47" s="36" t="s">
        <v>201</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275</v>
      </c>
      <c r="F50" s="36" t="s">
        <v>232</v>
      </c>
      <c r="G50" s="36" t="s">
        <v>6</v>
      </c>
      <c r="H50" s="52">
        <v>42.73</v>
      </c>
      <c r="I50" s="36" t="s">
        <v>210</v>
      </c>
      <c r="J50" s="44"/>
    </row>
    <row r="51" spans="1:10" ht="15" customHeight="1">
      <c r="A51" s="33"/>
      <c r="B51" s="47"/>
      <c r="C51" s="51" t="s">
        <v>143</v>
      </c>
      <c r="D51" s="51" t="s">
        <v>67</v>
      </c>
      <c r="E51" s="36" t="s">
        <v>275</v>
      </c>
      <c r="F51" s="36" t="s">
        <v>5</v>
      </c>
      <c r="G51" s="36" t="s">
        <v>149</v>
      </c>
      <c r="H51" s="52">
        <v>0</v>
      </c>
      <c r="I51" s="36" t="s">
        <v>211</v>
      </c>
      <c r="J51" s="44"/>
    </row>
    <row r="52" spans="1:10" ht="15" customHeight="1">
      <c r="A52" s="33"/>
      <c r="B52" s="47"/>
      <c r="C52" s="51" t="s">
        <v>151</v>
      </c>
      <c r="D52" s="51" t="s">
        <v>68</v>
      </c>
      <c r="E52" s="36" t="s">
        <v>275</v>
      </c>
      <c r="F52" s="36" t="s">
        <v>5</v>
      </c>
      <c r="G52" s="36" t="s">
        <v>149</v>
      </c>
      <c r="H52" s="52" t="s">
        <v>69</v>
      </c>
      <c r="I52" s="36" t="s">
        <v>211</v>
      </c>
      <c r="J52" s="44"/>
    </row>
    <row r="53" spans="1:10" ht="15" customHeight="1">
      <c r="A53" s="33"/>
      <c r="B53" s="47"/>
      <c r="C53" s="51" t="s">
        <v>130</v>
      </c>
      <c r="D53" s="51" t="s">
        <v>70</v>
      </c>
      <c r="E53" s="36" t="s">
        <v>275</v>
      </c>
      <c r="F53" s="36" t="s">
        <v>71</v>
      </c>
      <c r="G53" s="36" t="s">
        <v>148</v>
      </c>
      <c r="H53" s="52">
        <v>120.1</v>
      </c>
      <c r="I53" s="36" t="s">
        <v>72</v>
      </c>
      <c r="J53" s="44"/>
    </row>
    <row r="54" spans="1:10" ht="15" customHeight="1">
      <c r="A54" s="33"/>
      <c r="B54" s="47"/>
      <c r="C54" s="51" t="s">
        <v>143</v>
      </c>
      <c r="D54" s="51" t="s">
        <v>73</v>
      </c>
      <c r="E54" s="36" t="s">
        <v>275</v>
      </c>
      <c r="F54" s="36" t="s">
        <v>147</v>
      </c>
      <c r="G54" s="36" t="s">
        <v>229</v>
      </c>
      <c r="H54" s="52" t="s">
        <v>74</v>
      </c>
      <c r="I54" s="36"/>
      <c r="J54" s="44"/>
    </row>
    <row r="55" spans="1:10" ht="15" customHeight="1">
      <c r="A55" s="33"/>
      <c r="B55" s="47"/>
      <c r="C55" s="51" t="s">
        <v>143</v>
      </c>
      <c r="D55" s="51" t="s">
        <v>76</v>
      </c>
      <c r="E55" s="36" t="s">
        <v>275</v>
      </c>
      <c r="F55" s="36" t="s">
        <v>6</v>
      </c>
      <c r="G55" s="36" t="s">
        <v>146</v>
      </c>
      <c r="H55" s="52" t="s">
        <v>74</v>
      </c>
      <c r="I55" s="36"/>
      <c r="J55" s="44"/>
    </row>
    <row r="56" spans="1:10" ht="15" customHeight="1">
      <c r="A56" s="33"/>
      <c r="B56" s="47"/>
      <c r="C56" s="51" t="s">
        <v>143</v>
      </c>
      <c r="D56" s="51" t="s">
        <v>77</v>
      </c>
      <c r="E56" s="36" t="s">
        <v>275</v>
      </c>
      <c r="F56" s="36" t="s">
        <v>6</v>
      </c>
      <c r="G56" s="36" t="s">
        <v>6</v>
      </c>
      <c r="H56" s="52" t="s">
        <v>74</v>
      </c>
      <c r="I56" s="36"/>
      <c r="J56" s="44"/>
    </row>
    <row r="57" spans="1:10" ht="15" customHeight="1">
      <c r="A57" s="33"/>
      <c r="B57" s="47"/>
      <c r="C57" s="51" t="s">
        <v>130</v>
      </c>
      <c r="D57" s="51" t="s">
        <v>78</v>
      </c>
      <c r="E57" s="36" t="s">
        <v>275</v>
      </c>
      <c r="F57" s="36" t="s">
        <v>79</v>
      </c>
      <c r="G57" s="36" t="s">
        <v>145</v>
      </c>
      <c r="H57" s="52">
        <v>4.7</v>
      </c>
      <c r="I57" s="36" t="s">
        <v>204</v>
      </c>
      <c r="J57" s="44"/>
    </row>
    <row r="58" spans="1:10" ht="15" customHeight="1">
      <c r="A58" s="33"/>
      <c r="B58" s="47"/>
      <c r="C58" s="51" t="s">
        <v>130</v>
      </c>
      <c r="D58" s="51" t="s">
        <v>80</v>
      </c>
      <c r="E58" s="36" t="s">
        <v>275</v>
      </c>
      <c r="F58" s="36" t="s">
        <v>81</v>
      </c>
      <c r="G58" s="36" t="s">
        <v>144</v>
      </c>
      <c r="H58" s="52">
        <v>8.17</v>
      </c>
      <c r="I58" s="36" t="s">
        <v>82</v>
      </c>
      <c r="J58" s="44"/>
    </row>
    <row r="59" spans="1:10" ht="15" customHeight="1">
      <c r="A59" s="33"/>
      <c r="B59" s="47"/>
      <c r="C59" s="51" t="s">
        <v>143</v>
      </c>
      <c r="D59" s="51" t="s">
        <v>83</v>
      </c>
      <c r="E59" s="36" t="s">
        <v>275</v>
      </c>
      <c r="F59" s="36" t="s">
        <v>81</v>
      </c>
      <c r="G59" s="36" t="s">
        <v>142</v>
      </c>
      <c r="H59" s="52">
        <v>46.63</v>
      </c>
      <c r="I59" s="36" t="s">
        <v>84</v>
      </c>
      <c r="J59" s="44"/>
    </row>
    <row r="60" spans="1:10" ht="15" customHeight="1">
      <c r="A60" s="33"/>
      <c r="B60" s="47"/>
      <c r="C60" s="51" t="s">
        <v>143</v>
      </c>
      <c r="D60" s="51" t="s">
        <v>233</v>
      </c>
      <c r="E60" s="36" t="s">
        <v>275</v>
      </c>
      <c r="F60" s="36" t="s">
        <v>6</v>
      </c>
      <c r="G60" s="36" t="s">
        <v>253</v>
      </c>
      <c r="H60" s="52">
        <v>2.71</v>
      </c>
      <c r="I60" s="36" t="s">
        <v>210</v>
      </c>
      <c r="J60" s="44"/>
    </row>
    <row r="61" spans="1:10" ht="15" customHeight="1">
      <c r="A61" s="33"/>
      <c r="B61" s="47"/>
      <c r="C61" s="51" t="s">
        <v>130</v>
      </c>
      <c r="D61" s="51" t="s">
        <v>88</v>
      </c>
      <c r="E61" s="36" t="s">
        <v>275</v>
      </c>
      <c r="F61" s="36" t="s">
        <v>89</v>
      </c>
      <c r="G61" s="36" t="s">
        <v>140</v>
      </c>
      <c r="H61" s="52">
        <v>15.6</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201</v>
      </c>
      <c r="F63" s="36" t="s">
        <v>96</v>
      </c>
      <c r="G63" s="36" t="s">
        <v>138</v>
      </c>
      <c r="H63" s="52">
        <v>0.4</v>
      </c>
      <c r="I63" s="36" t="s">
        <v>97</v>
      </c>
      <c r="J63" s="44"/>
    </row>
    <row r="64" spans="1:10" ht="15" customHeight="1">
      <c r="A64" s="33"/>
      <c r="B64" s="47"/>
      <c r="C64" s="51" t="s">
        <v>130</v>
      </c>
      <c r="D64" s="51" t="s">
        <v>98</v>
      </c>
      <c r="E64" s="36" t="s">
        <v>201</v>
      </c>
      <c r="F64" s="36" t="s">
        <v>26</v>
      </c>
      <c r="G64" s="36" t="s">
        <v>137</v>
      </c>
      <c r="H64" s="52" t="s">
        <v>99</v>
      </c>
      <c r="I64" s="36" t="s">
        <v>97</v>
      </c>
      <c r="J64" s="44"/>
    </row>
    <row r="65" spans="1:10" ht="15" customHeight="1">
      <c r="A65" s="33"/>
      <c r="B65" s="47"/>
      <c r="C65" s="51" t="s">
        <v>130</v>
      </c>
      <c r="D65" s="51" t="s">
        <v>234</v>
      </c>
      <c r="E65" s="36" t="s">
        <v>168</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201</v>
      </c>
      <c r="F69" s="36" t="s">
        <v>85</v>
      </c>
      <c r="G69" s="36" t="s">
        <v>141</v>
      </c>
      <c r="H69" s="52" t="s">
        <v>87</v>
      </c>
      <c r="I69" s="36" t="s">
        <v>86</v>
      </c>
      <c r="J69" s="44"/>
    </row>
    <row r="70" spans="1:10" ht="15" customHeight="1">
      <c r="A70" s="33"/>
      <c r="B70" s="47"/>
      <c r="C70" s="51" t="s">
        <v>130</v>
      </c>
      <c r="D70" s="51" t="s">
        <v>238</v>
      </c>
      <c r="E70" s="36" t="s">
        <v>201</v>
      </c>
      <c r="F70" s="36" t="s">
        <v>106</v>
      </c>
      <c r="G70" s="36" t="s">
        <v>133</v>
      </c>
      <c r="H70" s="52" t="s">
        <v>107</v>
      </c>
      <c r="I70" s="36" t="s">
        <v>222</v>
      </c>
      <c r="J70" s="44"/>
    </row>
    <row r="71" spans="1:10" ht="15" customHeight="1">
      <c r="A71" s="33"/>
      <c r="B71" s="47"/>
      <c r="C71" s="51" t="s">
        <v>130</v>
      </c>
      <c r="D71" s="51" t="s">
        <v>239</v>
      </c>
      <c r="E71" s="36" t="s">
        <v>201</v>
      </c>
      <c r="F71" s="36" t="s">
        <v>26</v>
      </c>
      <c r="G71" s="36" t="s">
        <v>132</v>
      </c>
      <c r="H71" s="52" t="s">
        <v>110</v>
      </c>
      <c r="I71" s="36" t="s">
        <v>109</v>
      </c>
      <c r="J71" s="44"/>
    </row>
    <row r="72" spans="1:10" ht="15" customHeight="1">
      <c r="A72" s="33"/>
      <c r="B72" s="47"/>
      <c r="C72" s="51" t="s">
        <v>130</v>
      </c>
      <c r="D72" s="51" t="s">
        <v>240</v>
      </c>
      <c r="E72" s="36" t="s">
        <v>201</v>
      </c>
      <c r="F72" s="36" t="s">
        <v>112</v>
      </c>
      <c r="G72" s="36" t="s">
        <v>131</v>
      </c>
      <c r="H72" s="52">
        <v>0.9</v>
      </c>
      <c r="I72" s="36" t="s">
        <v>113</v>
      </c>
      <c r="J72" s="44"/>
    </row>
    <row r="73" spans="1:10" ht="15" customHeight="1">
      <c r="A73" s="33"/>
      <c r="B73" s="47"/>
      <c r="C73" s="51" t="s">
        <v>130</v>
      </c>
      <c r="D73" s="51" t="s">
        <v>330</v>
      </c>
      <c r="E73" s="36" t="s">
        <v>196</v>
      </c>
      <c r="F73" s="36" t="s">
        <v>223</v>
      </c>
      <c r="G73" s="36" t="s">
        <v>129</v>
      </c>
      <c r="H73" s="52">
        <v>0.12</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52">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209175</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301</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44269</v>
      </c>
      <c r="F10" s="85"/>
      <c r="G10" s="48" t="s">
        <v>176</v>
      </c>
      <c r="H10" s="45" t="s">
        <v>175</v>
      </c>
      <c r="I10" s="45"/>
      <c r="J10" s="44"/>
    </row>
    <row r="11" spans="1:10" ht="15" customHeight="1">
      <c r="A11" s="33"/>
      <c r="B11" s="47"/>
      <c r="C11" s="84" t="s">
        <v>174</v>
      </c>
      <c r="D11" s="84"/>
      <c r="E11" s="85">
        <v>44270</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3.5</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201</v>
      </c>
      <c r="F28" s="36" t="s">
        <v>36</v>
      </c>
      <c r="G28" s="36" t="s">
        <v>161</v>
      </c>
      <c r="H28" s="52" t="s">
        <v>38</v>
      </c>
      <c r="I28" s="36" t="s">
        <v>37</v>
      </c>
      <c r="J28" s="44"/>
    </row>
    <row r="29" spans="1:10" ht="15" customHeight="1">
      <c r="A29" s="33"/>
      <c r="B29" s="47"/>
      <c r="C29" s="51" t="s">
        <v>130</v>
      </c>
      <c r="D29" s="51" t="s">
        <v>39</v>
      </c>
      <c r="E29" s="36" t="s">
        <v>201</v>
      </c>
      <c r="F29" s="36" t="s">
        <v>40</v>
      </c>
      <c r="G29" s="36" t="s">
        <v>153</v>
      </c>
      <c r="H29" s="52" t="s">
        <v>302</v>
      </c>
      <c r="I29" s="36" t="s">
        <v>37</v>
      </c>
      <c r="J29" s="44"/>
    </row>
    <row r="30" spans="1:10" ht="15" customHeight="1">
      <c r="A30" s="33"/>
      <c r="B30" s="47"/>
      <c r="C30" s="51" t="s">
        <v>130</v>
      </c>
      <c r="D30" s="51" t="s">
        <v>41</v>
      </c>
      <c r="E30" s="36" t="s">
        <v>201</v>
      </c>
      <c r="F30" s="36" t="s">
        <v>42</v>
      </c>
      <c r="G30" s="36" t="s">
        <v>160</v>
      </c>
      <c r="H30" s="52" t="s">
        <v>44</v>
      </c>
      <c r="I30" s="36" t="s">
        <v>43</v>
      </c>
      <c r="J30" s="44"/>
    </row>
    <row r="31" spans="1:10" ht="15" customHeight="1">
      <c r="A31" s="33"/>
      <c r="B31" s="47"/>
      <c r="C31" s="51" t="s">
        <v>130</v>
      </c>
      <c r="D31" s="51" t="s">
        <v>45</v>
      </c>
      <c r="E31" s="36" t="s">
        <v>201</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168</v>
      </c>
      <c r="F45" s="36" t="s">
        <v>55</v>
      </c>
      <c r="G45" s="36" t="s">
        <v>156</v>
      </c>
      <c r="H45" s="52">
        <v>3</v>
      </c>
      <c r="I45" s="36" t="s">
        <v>204</v>
      </c>
      <c r="J45" s="44"/>
    </row>
    <row r="46" spans="1:10" ht="15" customHeight="1">
      <c r="A46" s="33"/>
      <c r="B46" s="47"/>
      <c r="C46" s="51" t="s">
        <v>130</v>
      </c>
      <c r="D46" s="51" t="s">
        <v>57</v>
      </c>
      <c r="E46" s="36" t="s">
        <v>206</v>
      </c>
      <c r="F46" s="36" t="s">
        <v>58</v>
      </c>
      <c r="G46" s="36" t="s">
        <v>155</v>
      </c>
      <c r="H46" s="52">
        <v>18</v>
      </c>
      <c r="I46" s="36" t="s">
        <v>204</v>
      </c>
      <c r="J46" s="44"/>
    </row>
    <row r="47" spans="1:10" ht="15" customHeight="1">
      <c r="A47" s="33"/>
      <c r="B47" s="47"/>
      <c r="C47" s="51" t="s">
        <v>130</v>
      </c>
      <c r="D47" s="51" t="s">
        <v>59</v>
      </c>
      <c r="E47" s="36" t="s">
        <v>201</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275</v>
      </c>
      <c r="F50" s="36" t="s">
        <v>232</v>
      </c>
      <c r="G50" s="36" t="s">
        <v>6</v>
      </c>
      <c r="H50" s="52">
        <v>42.73</v>
      </c>
      <c r="I50" s="36" t="s">
        <v>210</v>
      </c>
      <c r="J50" s="44"/>
    </row>
    <row r="51" spans="1:10" ht="15" customHeight="1">
      <c r="A51" s="33"/>
      <c r="B51" s="47"/>
      <c r="C51" s="51" t="s">
        <v>143</v>
      </c>
      <c r="D51" s="51" t="s">
        <v>67</v>
      </c>
      <c r="E51" s="36" t="s">
        <v>275</v>
      </c>
      <c r="F51" s="36" t="s">
        <v>5</v>
      </c>
      <c r="G51" s="36" t="s">
        <v>149</v>
      </c>
      <c r="H51" s="52">
        <v>0</v>
      </c>
      <c r="I51" s="36" t="s">
        <v>211</v>
      </c>
      <c r="J51" s="44"/>
    </row>
    <row r="52" spans="1:10" ht="15" customHeight="1">
      <c r="A52" s="33"/>
      <c r="B52" s="47"/>
      <c r="C52" s="51" t="s">
        <v>151</v>
      </c>
      <c r="D52" s="51" t="s">
        <v>68</v>
      </c>
      <c r="E52" s="36" t="s">
        <v>275</v>
      </c>
      <c r="F52" s="36" t="s">
        <v>5</v>
      </c>
      <c r="G52" s="36" t="s">
        <v>149</v>
      </c>
      <c r="H52" s="52" t="s">
        <v>69</v>
      </c>
      <c r="I52" s="36" t="s">
        <v>211</v>
      </c>
      <c r="J52" s="44"/>
    </row>
    <row r="53" spans="1:10" ht="15" customHeight="1">
      <c r="A53" s="33"/>
      <c r="B53" s="47"/>
      <c r="C53" s="51" t="s">
        <v>130</v>
      </c>
      <c r="D53" s="51" t="s">
        <v>70</v>
      </c>
      <c r="E53" s="36" t="s">
        <v>275</v>
      </c>
      <c r="F53" s="36" t="s">
        <v>71</v>
      </c>
      <c r="G53" s="36" t="s">
        <v>148</v>
      </c>
      <c r="H53" s="52">
        <v>118.4</v>
      </c>
      <c r="I53" s="36" t="s">
        <v>72</v>
      </c>
      <c r="J53" s="44"/>
    </row>
    <row r="54" spans="1:10" ht="15" customHeight="1">
      <c r="A54" s="33"/>
      <c r="B54" s="47"/>
      <c r="C54" s="51" t="s">
        <v>143</v>
      </c>
      <c r="D54" s="51" t="s">
        <v>73</v>
      </c>
      <c r="E54" s="36" t="s">
        <v>275</v>
      </c>
      <c r="F54" s="36" t="s">
        <v>147</v>
      </c>
      <c r="G54" s="36" t="s">
        <v>229</v>
      </c>
      <c r="H54" s="52" t="s">
        <v>74</v>
      </c>
      <c r="I54" s="36"/>
      <c r="J54" s="44"/>
    </row>
    <row r="55" spans="1:10" ht="15" customHeight="1">
      <c r="A55" s="33"/>
      <c r="B55" s="47"/>
      <c r="C55" s="51" t="s">
        <v>143</v>
      </c>
      <c r="D55" s="51" t="s">
        <v>76</v>
      </c>
      <c r="E55" s="36" t="s">
        <v>275</v>
      </c>
      <c r="F55" s="36" t="s">
        <v>6</v>
      </c>
      <c r="G55" s="36" t="s">
        <v>146</v>
      </c>
      <c r="H55" s="52" t="s">
        <v>74</v>
      </c>
      <c r="I55" s="36"/>
      <c r="J55" s="44"/>
    </row>
    <row r="56" spans="1:10" ht="15" customHeight="1">
      <c r="A56" s="33"/>
      <c r="B56" s="47"/>
      <c r="C56" s="51" t="s">
        <v>143</v>
      </c>
      <c r="D56" s="51" t="s">
        <v>77</v>
      </c>
      <c r="E56" s="36" t="s">
        <v>275</v>
      </c>
      <c r="F56" s="36" t="s">
        <v>6</v>
      </c>
      <c r="G56" s="36" t="s">
        <v>6</v>
      </c>
      <c r="H56" s="52" t="s">
        <v>74</v>
      </c>
      <c r="I56" s="36"/>
      <c r="J56" s="44"/>
    </row>
    <row r="57" spans="1:10" ht="15" customHeight="1">
      <c r="A57" s="33"/>
      <c r="B57" s="47"/>
      <c r="C57" s="51" t="s">
        <v>130</v>
      </c>
      <c r="D57" s="51" t="s">
        <v>78</v>
      </c>
      <c r="E57" s="36" t="s">
        <v>275</v>
      </c>
      <c r="F57" s="36" t="s">
        <v>79</v>
      </c>
      <c r="G57" s="36" t="s">
        <v>145</v>
      </c>
      <c r="H57" s="52">
        <v>4.9</v>
      </c>
      <c r="I57" s="36" t="s">
        <v>204</v>
      </c>
      <c r="J57" s="44"/>
    </row>
    <row r="58" spans="1:10" ht="15" customHeight="1">
      <c r="A58" s="33"/>
      <c r="B58" s="47"/>
      <c r="C58" s="51" t="s">
        <v>130</v>
      </c>
      <c r="D58" s="51" t="s">
        <v>80</v>
      </c>
      <c r="E58" s="36" t="s">
        <v>275</v>
      </c>
      <c r="F58" s="36" t="s">
        <v>81</v>
      </c>
      <c r="G58" s="36" t="s">
        <v>144</v>
      </c>
      <c r="H58" s="52">
        <v>8.32</v>
      </c>
      <c r="I58" s="36" t="s">
        <v>82</v>
      </c>
      <c r="J58" s="44"/>
    </row>
    <row r="59" spans="1:10" ht="15" customHeight="1">
      <c r="A59" s="33"/>
      <c r="B59" s="47"/>
      <c r="C59" s="51" t="s">
        <v>143</v>
      </c>
      <c r="D59" s="51" t="s">
        <v>83</v>
      </c>
      <c r="E59" s="36" t="s">
        <v>275</v>
      </c>
      <c r="F59" s="36" t="s">
        <v>81</v>
      </c>
      <c r="G59" s="36" t="s">
        <v>142</v>
      </c>
      <c r="H59" s="52">
        <v>48.13</v>
      </c>
      <c r="I59" s="36" t="s">
        <v>84</v>
      </c>
      <c r="J59" s="44"/>
    </row>
    <row r="60" spans="1:10" ht="15" customHeight="1">
      <c r="A60" s="33"/>
      <c r="B60" s="47"/>
      <c r="C60" s="51" t="s">
        <v>143</v>
      </c>
      <c r="D60" s="51" t="s">
        <v>233</v>
      </c>
      <c r="E60" s="36" t="s">
        <v>275</v>
      </c>
      <c r="F60" s="36" t="s">
        <v>6</v>
      </c>
      <c r="G60" s="36" t="s">
        <v>253</v>
      </c>
      <c r="H60" s="52">
        <v>4.7</v>
      </c>
      <c r="I60" s="36" t="s">
        <v>210</v>
      </c>
      <c r="J60" s="44"/>
    </row>
    <row r="61" spans="1:10" ht="15" customHeight="1">
      <c r="A61" s="33"/>
      <c r="B61" s="47"/>
      <c r="C61" s="51" t="s">
        <v>130</v>
      </c>
      <c r="D61" s="51" t="s">
        <v>88</v>
      </c>
      <c r="E61" s="36" t="s">
        <v>275</v>
      </c>
      <c r="F61" s="36" t="s">
        <v>89</v>
      </c>
      <c r="G61" s="36" t="s">
        <v>140</v>
      </c>
      <c r="H61" s="52">
        <v>15.1</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201</v>
      </c>
      <c r="F63" s="36" t="s">
        <v>96</v>
      </c>
      <c r="G63" s="36" t="s">
        <v>138</v>
      </c>
      <c r="H63" s="52">
        <v>0.5</v>
      </c>
      <c r="I63" s="36" t="s">
        <v>97</v>
      </c>
      <c r="J63" s="44"/>
    </row>
    <row r="64" spans="1:10" ht="15" customHeight="1">
      <c r="A64" s="33"/>
      <c r="B64" s="47"/>
      <c r="C64" s="51" t="s">
        <v>130</v>
      </c>
      <c r="D64" s="51" t="s">
        <v>98</v>
      </c>
      <c r="E64" s="36" t="s">
        <v>201</v>
      </c>
      <c r="F64" s="36" t="s">
        <v>26</v>
      </c>
      <c r="G64" s="36" t="s">
        <v>137</v>
      </c>
      <c r="H64" s="52">
        <v>0.012</v>
      </c>
      <c r="I64" s="36" t="s">
        <v>97</v>
      </c>
      <c r="J64" s="44"/>
    </row>
    <row r="65" spans="1:10" ht="15" customHeight="1">
      <c r="A65" s="33"/>
      <c r="B65" s="47"/>
      <c r="C65" s="51" t="s">
        <v>130</v>
      </c>
      <c r="D65" s="51" t="s">
        <v>234</v>
      </c>
      <c r="E65" s="36" t="s">
        <v>168</v>
      </c>
      <c r="F65" s="36" t="s">
        <v>246</v>
      </c>
      <c r="G65" s="36" t="s">
        <v>136</v>
      </c>
      <c r="H65" s="52">
        <v>0.16</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201</v>
      </c>
      <c r="F69" s="36" t="s">
        <v>85</v>
      </c>
      <c r="G69" s="36" t="s">
        <v>141</v>
      </c>
      <c r="H69" s="52" t="s">
        <v>87</v>
      </c>
      <c r="I69" s="36" t="s">
        <v>86</v>
      </c>
      <c r="J69" s="44"/>
    </row>
    <row r="70" spans="1:10" ht="15" customHeight="1">
      <c r="A70" s="33"/>
      <c r="B70" s="47"/>
      <c r="C70" s="51" t="s">
        <v>130</v>
      </c>
      <c r="D70" s="51" t="s">
        <v>238</v>
      </c>
      <c r="E70" s="36" t="s">
        <v>201</v>
      </c>
      <c r="F70" s="36" t="s">
        <v>106</v>
      </c>
      <c r="G70" s="36" t="s">
        <v>133</v>
      </c>
      <c r="H70" s="52" t="s">
        <v>107</v>
      </c>
      <c r="I70" s="36" t="s">
        <v>222</v>
      </c>
      <c r="J70" s="44"/>
    </row>
    <row r="71" spans="1:10" ht="15" customHeight="1">
      <c r="A71" s="33"/>
      <c r="B71" s="47"/>
      <c r="C71" s="51" t="s">
        <v>130</v>
      </c>
      <c r="D71" s="51" t="s">
        <v>239</v>
      </c>
      <c r="E71" s="36" t="s">
        <v>201</v>
      </c>
      <c r="F71" s="36" t="s">
        <v>26</v>
      </c>
      <c r="G71" s="36" t="s">
        <v>132</v>
      </c>
      <c r="H71" s="52" t="s">
        <v>110</v>
      </c>
      <c r="I71" s="36" t="s">
        <v>109</v>
      </c>
      <c r="J71" s="44"/>
    </row>
    <row r="72" spans="1:10" ht="15" customHeight="1">
      <c r="A72" s="33"/>
      <c r="B72" s="47"/>
      <c r="C72" s="51" t="s">
        <v>130</v>
      </c>
      <c r="D72" s="51" t="s">
        <v>240</v>
      </c>
      <c r="E72" s="36" t="s">
        <v>201</v>
      </c>
      <c r="F72" s="36" t="s">
        <v>112</v>
      </c>
      <c r="G72" s="36" t="s">
        <v>131</v>
      </c>
      <c r="H72" s="52">
        <v>1</v>
      </c>
      <c r="I72" s="36" t="s">
        <v>113</v>
      </c>
      <c r="J72" s="44"/>
    </row>
    <row r="73" spans="1:10" ht="15" customHeight="1">
      <c r="A73" s="33"/>
      <c r="B73" s="47"/>
      <c r="C73" s="51" t="s">
        <v>130</v>
      </c>
      <c r="D73" s="51" t="s">
        <v>330</v>
      </c>
      <c r="E73" s="36" t="s">
        <v>196</v>
      </c>
      <c r="F73" s="36" t="s">
        <v>223</v>
      </c>
      <c r="G73" s="36" t="s">
        <v>129</v>
      </c>
      <c r="H73" s="52">
        <v>0.06</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52">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209176</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303</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44269</v>
      </c>
      <c r="F10" s="85"/>
      <c r="G10" s="48" t="s">
        <v>176</v>
      </c>
      <c r="H10" s="45" t="s">
        <v>175</v>
      </c>
      <c r="I10" s="45"/>
      <c r="J10" s="44"/>
    </row>
    <row r="11" spans="1:10" ht="15" customHeight="1">
      <c r="A11" s="33"/>
      <c r="B11" s="47"/>
      <c r="C11" s="84" t="s">
        <v>174</v>
      </c>
      <c r="D11" s="84"/>
      <c r="E11" s="85">
        <v>44270</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3.2</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201</v>
      </c>
      <c r="F28" s="36" t="s">
        <v>36</v>
      </c>
      <c r="G28" s="36" t="s">
        <v>161</v>
      </c>
      <c r="H28" s="52" t="s">
        <v>38</v>
      </c>
      <c r="I28" s="36" t="s">
        <v>37</v>
      </c>
      <c r="J28" s="44"/>
    </row>
    <row r="29" spans="1:10" ht="15" customHeight="1">
      <c r="A29" s="33"/>
      <c r="B29" s="47"/>
      <c r="C29" s="51" t="s">
        <v>130</v>
      </c>
      <c r="D29" s="51" t="s">
        <v>39</v>
      </c>
      <c r="E29" s="36" t="s">
        <v>201</v>
      </c>
      <c r="F29" s="36" t="s">
        <v>40</v>
      </c>
      <c r="G29" s="36" t="s">
        <v>153</v>
      </c>
      <c r="H29" s="52" t="s">
        <v>304</v>
      </c>
      <c r="I29" s="36" t="s">
        <v>37</v>
      </c>
      <c r="J29" s="44"/>
    </row>
    <row r="30" spans="1:10" ht="15" customHeight="1">
      <c r="A30" s="33"/>
      <c r="B30" s="47"/>
      <c r="C30" s="51" t="s">
        <v>130</v>
      </c>
      <c r="D30" s="51" t="s">
        <v>41</v>
      </c>
      <c r="E30" s="36" t="s">
        <v>201</v>
      </c>
      <c r="F30" s="36" t="s">
        <v>42</v>
      </c>
      <c r="G30" s="36" t="s">
        <v>160</v>
      </c>
      <c r="H30" s="52" t="s">
        <v>44</v>
      </c>
      <c r="I30" s="36" t="s">
        <v>43</v>
      </c>
      <c r="J30" s="44"/>
    </row>
    <row r="31" spans="1:10" ht="15" customHeight="1">
      <c r="A31" s="33"/>
      <c r="B31" s="47"/>
      <c r="C31" s="51" t="s">
        <v>130</v>
      </c>
      <c r="D31" s="51" t="s">
        <v>45</v>
      </c>
      <c r="E31" s="36" t="s">
        <v>201</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168</v>
      </c>
      <c r="F45" s="36" t="s">
        <v>55</v>
      </c>
      <c r="G45" s="36" t="s">
        <v>156</v>
      </c>
      <c r="H45" s="52">
        <v>2</v>
      </c>
      <c r="I45" s="36" t="s">
        <v>204</v>
      </c>
      <c r="J45" s="44"/>
    </row>
    <row r="46" spans="1:10" ht="15" customHeight="1">
      <c r="A46" s="33"/>
      <c r="B46" s="47"/>
      <c r="C46" s="51" t="s">
        <v>130</v>
      </c>
      <c r="D46" s="51" t="s">
        <v>57</v>
      </c>
      <c r="E46" s="36" t="s">
        <v>206</v>
      </c>
      <c r="F46" s="36" t="s">
        <v>58</v>
      </c>
      <c r="G46" s="36" t="s">
        <v>155</v>
      </c>
      <c r="H46" s="52">
        <v>16</v>
      </c>
      <c r="I46" s="36" t="s">
        <v>204</v>
      </c>
      <c r="J46" s="44"/>
    </row>
    <row r="47" spans="1:10" ht="15" customHeight="1">
      <c r="A47" s="33"/>
      <c r="B47" s="47"/>
      <c r="C47" s="51" t="s">
        <v>130</v>
      </c>
      <c r="D47" s="51" t="s">
        <v>59</v>
      </c>
      <c r="E47" s="36" t="s">
        <v>201</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275</v>
      </c>
      <c r="F50" s="36" t="s">
        <v>232</v>
      </c>
      <c r="G50" s="36" t="s">
        <v>6</v>
      </c>
      <c r="H50" s="52">
        <v>36.65</v>
      </c>
      <c r="I50" s="36" t="s">
        <v>210</v>
      </c>
      <c r="J50" s="44"/>
    </row>
    <row r="51" spans="1:10" ht="15" customHeight="1">
      <c r="A51" s="33"/>
      <c r="B51" s="47"/>
      <c r="C51" s="51" t="s">
        <v>143</v>
      </c>
      <c r="D51" s="51" t="s">
        <v>67</v>
      </c>
      <c r="E51" s="36" t="s">
        <v>275</v>
      </c>
      <c r="F51" s="36" t="s">
        <v>5</v>
      </c>
      <c r="G51" s="36" t="s">
        <v>149</v>
      </c>
      <c r="H51" s="52">
        <v>0</v>
      </c>
      <c r="I51" s="36" t="s">
        <v>211</v>
      </c>
      <c r="J51" s="44"/>
    </row>
    <row r="52" spans="1:10" ht="15" customHeight="1">
      <c r="A52" s="33"/>
      <c r="B52" s="47"/>
      <c r="C52" s="51" t="s">
        <v>151</v>
      </c>
      <c r="D52" s="51" t="s">
        <v>68</v>
      </c>
      <c r="E52" s="36" t="s">
        <v>275</v>
      </c>
      <c r="F52" s="36" t="s">
        <v>5</v>
      </c>
      <c r="G52" s="36" t="s">
        <v>149</v>
      </c>
      <c r="H52" s="52" t="s">
        <v>69</v>
      </c>
      <c r="I52" s="36" t="s">
        <v>211</v>
      </c>
      <c r="J52" s="44"/>
    </row>
    <row r="53" spans="1:10" ht="15" customHeight="1">
      <c r="A53" s="33"/>
      <c r="B53" s="47"/>
      <c r="C53" s="51" t="s">
        <v>130</v>
      </c>
      <c r="D53" s="51" t="s">
        <v>70</v>
      </c>
      <c r="E53" s="36" t="s">
        <v>275</v>
      </c>
      <c r="F53" s="36" t="s">
        <v>71</v>
      </c>
      <c r="G53" s="36" t="s">
        <v>148</v>
      </c>
      <c r="H53" s="52">
        <v>119</v>
      </c>
      <c r="I53" s="36" t="s">
        <v>72</v>
      </c>
      <c r="J53" s="44"/>
    </row>
    <row r="54" spans="1:10" ht="15" customHeight="1">
      <c r="A54" s="33"/>
      <c r="B54" s="47"/>
      <c r="C54" s="51" t="s">
        <v>143</v>
      </c>
      <c r="D54" s="51" t="s">
        <v>73</v>
      </c>
      <c r="E54" s="36" t="s">
        <v>275</v>
      </c>
      <c r="F54" s="36" t="s">
        <v>147</v>
      </c>
      <c r="G54" s="36" t="s">
        <v>6</v>
      </c>
      <c r="H54" s="52" t="s">
        <v>74</v>
      </c>
      <c r="I54" s="36"/>
      <c r="J54" s="44"/>
    </row>
    <row r="55" spans="1:10" ht="15" customHeight="1">
      <c r="A55" s="33"/>
      <c r="B55" s="47"/>
      <c r="C55" s="51" t="s">
        <v>143</v>
      </c>
      <c r="D55" s="51" t="s">
        <v>76</v>
      </c>
      <c r="E55" s="36" t="s">
        <v>275</v>
      </c>
      <c r="F55" s="36" t="s">
        <v>6</v>
      </c>
      <c r="G55" s="36" t="s">
        <v>146</v>
      </c>
      <c r="H55" s="52" t="s">
        <v>74</v>
      </c>
      <c r="I55" s="36"/>
      <c r="J55" s="44"/>
    </row>
    <row r="56" spans="1:10" ht="15" customHeight="1">
      <c r="A56" s="33"/>
      <c r="B56" s="47"/>
      <c r="C56" s="51" t="s">
        <v>143</v>
      </c>
      <c r="D56" s="51" t="s">
        <v>77</v>
      </c>
      <c r="E56" s="36" t="s">
        <v>275</v>
      </c>
      <c r="F56" s="36" t="s">
        <v>6</v>
      </c>
      <c r="G56" s="36" t="s">
        <v>6</v>
      </c>
      <c r="H56" s="52" t="s">
        <v>74</v>
      </c>
      <c r="I56" s="36"/>
      <c r="J56" s="44"/>
    </row>
    <row r="57" spans="1:10" ht="15" customHeight="1">
      <c r="A57" s="33"/>
      <c r="B57" s="47"/>
      <c r="C57" s="51" t="s">
        <v>130</v>
      </c>
      <c r="D57" s="51" t="s">
        <v>78</v>
      </c>
      <c r="E57" s="36" t="s">
        <v>275</v>
      </c>
      <c r="F57" s="36" t="s">
        <v>79</v>
      </c>
      <c r="G57" s="36" t="s">
        <v>145</v>
      </c>
      <c r="H57" s="52">
        <v>4.6</v>
      </c>
      <c r="I57" s="36" t="s">
        <v>204</v>
      </c>
      <c r="J57" s="44"/>
    </row>
    <row r="58" spans="1:10" ht="15" customHeight="1">
      <c r="A58" s="33"/>
      <c r="B58" s="47"/>
      <c r="C58" s="51" t="s">
        <v>130</v>
      </c>
      <c r="D58" s="51" t="s">
        <v>80</v>
      </c>
      <c r="E58" s="36" t="s">
        <v>275</v>
      </c>
      <c r="F58" s="36" t="s">
        <v>81</v>
      </c>
      <c r="G58" s="36" t="s">
        <v>144</v>
      </c>
      <c r="H58" s="52">
        <v>8.04</v>
      </c>
      <c r="I58" s="36" t="s">
        <v>82</v>
      </c>
      <c r="J58" s="44"/>
    </row>
    <row r="59" spans="1:10" ht="15" customHeight="1">
      <c r="A59" s="33"/>
      <c r="B59" s="47"/>
      <c r="C59" s="51" t="s">
        <v>143</v>
      </c>
      <c r="D59" s="51" t="s">
        <v>83</v>
      </c>
      <c r="E59" s="36" t="s">
        <v>275</v>
      </c>
      <c r="F59" s="36" t="s">
        <v>81</v>
      </c>
      <c r="G59" s="36" t="s">
        <v>142</v>
      </c>
      <c r="H59" s="52">
        <v>46.19</v>
      </c>
      <c r="I59" s="36" t="s">
        <v>84</v>
      </c>
      <c r="J59" s="44"/>
    </row>
    <row r="60" spans="1:10" ht="15" customHeight="1">
      <c r="A60" s="33"/>
      <c r="B60" s="47"/>
      <c r="C60" s="51" t="s">
        <v>143</v>
      </c>
      <c r="D60" s="51" t="s">
        <v>233</v>
      </c>
      <c r="E60" s="36" t="s">
        <v>275</v>
      </c>
      <c r="F60" s="36" t="s">
        <v>6</v>
      </c>
      <c r="G60" s="36" t="s">
        <v>253</v>
      </c>
      <c r="H60" s="52">
        <v>0.6</v>
      </c>
      <c r="I60" s="36" t="s">
        <v>210</v>
      </c>
      <c r="J60" s="44"/>
    </row>
    <row r="61" spans="1:10" ht="15" customHeight="1">
      <c r="A61" s="33"/>
      <c r="B61" s="47"/>
      <c r="C61" s="51" t="s">
        <v>130</v>
      </c>
      <c r="D61" s="51" t="s">
        <v>88</v>
      </c>
      <c r="E61" s="36" t="s">
        <v>275</v>
      </c>
      <c r="F61" s="36" t="s">
        <v>89</v>
      </c>
      <c r="G61" s="36" t="s">
        <v>140</v>
      </c>
      <c r="H61" s="52">
        <v>16.2</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201</v>
      </c>
      <c r="F63" s="36" t="s">
        <v>96</v>
      </c>
      <c r="G63" s="36" t="s">
        <v>138</v>
      </c>
      <c r="H63" s="52">
        <v>0.4</v>
      </c>
      <c r="I63" s="36" t="s">
        <v>97</v>
      </c>
      <c r="J63" s="44"/>
    </row>
    <row r="64" spans="1:10" ht="15" customHeight="1">
      <c r="A64" s="33"/>
      <c r="B64" s="47"/>
      <c r="C64" s="51" t="s">
        <v>130</v>
      </c>
      <c r="D64" s="51" t="s">
        <v>98</v>
      </c>
      <c r="E64" s="36" t="s">
        <v>201</v>
      </c>
      <c r="F64" s="36" t="s">
        <v>26</v>
      </c>
      <c r="G64" s="36" t="s">
        <v>137</v>
      </c>
      <c r="H64" s="52" t="s">
        <v>99</v>
      </c>
      <c r="I64" s="36" t="s">
        <v>97</v>
      </c>
      <c r="J64" s="44"/>
    </row>
    <row r="65" spans="1:10" ht="15" customHeight="1">
      <c r="A65" s="33"/>
      <c r="B65" s="47"/>
      <c r="C65" s="51" t="s">
        <v>130</v>
      </c>
      <c r="D65" s="51" t="s">
        <v>234</v>
      </c>
      <c r="E65" s="36" t="s">
        <v>196</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201</v>
      </c>
      <c r="F69" s="36" t="s">
        <v>85</v>
      </c>
      <c r="G69" s="36" t="s">
        <v>141</v>
      </c>
      <c r="H69" s="52" t="s">
        <v>87</v>
      </c>
      <c r="I69" s="36" t="s">
        <v>86</v>
      </c>
      <c r="J69" s="44"/>
    </row>
    <row r="70" spans="1:10" ht="15" customHeight="1">
      <c r="A70" s="33"/>
      <c r="B70" s="47"/>
      <c r="C70" s="51" t="s">
        <v>130</v>
      </c>
      <c r="D70" s="51" t="s">
        <v>238</v>
      </c>
      <c r="E70" s="36" t="s">
        <v>201</v>
      </c>
      <c r="F70" s="36" t="s">
        <v>106</v>
      </c>
      <c r="G70" s="36" t="s">
        <v>133</v>
      </c>
      <c r="H70" s="52" t="s">
        <v>107</v>
      </c>
      <c r="I70" s="36" t="s">
        <v>222</v>
      </c>
      <c r="J70" s="44"/>
    </row>
    <row r="71" spans="1:10" ht="15" customHeight="1">
      <c r="A71" s="33"/>
      <c r="B71" s="47"/>
      <c r="C71" s="51" t="s">
        <v>130</v>
      </c>
      <c r="D71" s="51" t="s">
        <v>239</v>
      </c>
      <c r="E71" s="36" t="s">
        <v>201</v>
      </c>
      <c r="F71" s="36" t="s">
        <v>26</v>
      </c>
      <c r="G71" s="36" t="s">
        <v>132</v>
      </c>
      <c r="H71" s="52" t="s">
        <v>110</v>
      </c>
      <c r="I71" s="36" t="s">
        <v>109</v>
      </c>
      <c r="J71" s="44"/>
    </row>
    <row r="72" spans="1:10" ht="15" customHeight="1">
      <c r="A72" s="33"/>
      <c r="B72" s="47"/>
      <c r="C72" s="51" t="s">
        <v>130</v>
      </c>
      <c r="D72" s="51" t="s">
        <v>240</v>
      </c>
      <c r="E72" s="36" t="s">
        <v>201</v>
      </c>
      <c r="F72" s="36" t="s">
        <v>112</v>
      </c>
      <c r="G72" s="36" t="s">
        <v>131</v>
      </c>
      <c r="H72" s="52">
        <v>1</v>
      </c>
      <c r="I72" s="36" t="s">
        <v>113</v>
      </c>
      <c r="J72" s="44"/>
    </row>
    <row r="73" spans="1:10" ht="15" customHeight="1">
      <c r="A73" s="33"/>
      <c r="B73" s="47"/>
      <c r="C73" s="51" t="s">
        <v>130</v>
      </c>
      <c r="D73" s="51" t="s">
        <v>330</v>
      </c>
      <c r="E73" s="36" t="s">
        <v>196</v>
      </c>
      <c r="F73" s="36" t="s">
        <v>223</v>
      </c>
      <c r="G73" s="36" t="s">
        <v>129</v>
      </c>
      <c r="H73" s="52">
        <v>0.07</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5">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209177</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305</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44269</v>
      </c>
      <c r="F10" s="85"/>
      <c r="G10" s="48" t="s">
        <v>176</v>
      </c>
      <c r="H10" s="45" t="s">
        <v>175</v>
      </c>
      <c r="I10" s="45"/>
      <c r="J10" s="44"/>
    </row>
    <row r="11" spans="1:10" ht="15" customHeight="1">
      <c r="A11" s="33"/>
      <c r="B11" s="47"/>
      <c r="C11" s="84" t="s">
        <v>174</v>
      </c>
      <c r="D11" s="84"/>
      <c r="E11" s="85">
        <v>44270</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3.7</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201</v>
      </c>
      <c r="F28" s="36" t="s">
        <v>36</v>
      </c>
      <c r="G28" s="36" t="s">
        <v>161</v>
      </c>
      <c r="H28" s="52" t="s">
        <v>38</v>
      </c>
      <c r="I28" s="36" t="s">
        <v>37</v>
      </c>
      <c r="J28" s="44"/>
    </row>
    <row r="29" spans="1:10" ht="15" customHeight="1">
      <c r="A29" s="33"/>
      <c r="B29" s="47"/>
      <c r="C29" s="51" t="s">
        <v>130</v>
      </c>
      <c r="D29" s="51" t="s">
        <v>39</v>
      </c>
      <c r="E29" s="36" t="s">
        <v>201</v>
      </c>
      <c r="F29" s="36" t="s">
        <v>40</v>
      </c>
      <c r="G29" s="36" t="s">
        <v>153</v>
      </c>
      <c r="H29" s="52" t="s">
        <v>306</v>
      </c>
      <c r="I29" s="36" t="s">
        <v>37</v>
      </c>
      <c r="J29" s="44"/>
    </row>
    <row r="30" spans="1:10" ht="15" customHeight="1">
      <c r="A30" s="33"/>
      <c r="B30" s="47"/>
      <c r="C30" s="51" t="s">
        <v>130</v>
      </c>
      <c r="D30" s="51" t="s">
        <v>41</v>
      </c>
      <c r="E30" s="36" t="s">
        <v>201</v>
      </c>
      <c r="F30" s="36" t="s">
        <v>42</v>
      </c>
      <c r="G30" s="36" t="s">
        <v>160</v>
      </c>
      <c r="H30" s="52" t="s">
        <v>44</v>
      </c>
      <c r="I30" s="36" t="s">
        <v>43</v>
      </c>
      <c r="J30" s="44"/>
    </row>
    <row r="31" spans="1:10" ht="15" customHeight="1">
      <c r="A31" s="33"/>
      <c r="B31" s="47"/>
      <c r="C31" s="51" t="s">
        <v>130</v>
      </c>
      <c r="D31" s="51" t="s">
        <v>45</v>
      </c>
      <c r="E31" s="36" t="s">
        <v>201</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168</v>
      </c>
      <c r="F45" s="36" t="s">
        <v>55</v>
      </c>
      <c r="G45" s="36" t="s">
        <v>156</v>
      </c>
      <c r="H45" s="52">
        <v>2</v>
      </c>
      <c r="I45" s="36" t="s">
        <v>204</v>
      </c>
      <c r="J45" s="44"/>
    </row>
    <row r="46" spans="1:10" ht="15" customHeight="1">
      <c r="A46" s="33"/>
      <c r="B46" s="47"/>
      <c r="C46" s="51" t="s">
        <v>130</v>
      </c>
      <c r="D46" s="51" t="s">
        <v>57</v>
      </c>
      <c r="E46" s="36" t="s">
        <v>206</v>
      </c>
      <c r="F46" s="36" t="s">
        <v>58</v>
      </c>
      <c r="G46" s="36" t="s">
        <v>155</v>
      </c>
      <c r="H46" s="52">
        <v>16</v>
      </c>
      <c r="I46" s="36" t="s">
        <v>204</v>
      </c>
      <c r="J46" s="44"/>
    </row>
    <row r="47" spans="1:10" ht="15" customHeight="1">
      <c r="A47" s="33"/>
      <c r="B47" s="47"/>
      <c r="C47" s="51" t="s">
        <v>130</v>
      </c>
      <c r="D47" s="51" t="s">
        <v>59</v>
      </c>
      <c r="E47" s="36" t="s">
        <v>201</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150</v>
      </c>
      <c r="H49" s="52" t="s">
        <v>66</v>
      </c>
      <c r="I49" s="36" t="s">
        <v>19</v>
      </c>
      <c r="J49" s="44"/>
    </row>
    <row r="50" spans="1:10" ht="15" customHeight="1">
      <c r="A50" s="33"/>
      <c r="B50" s="47"/>
      <c r="C50" s="51" t="s">
        <v>143</v>
      </c>
      <c r="D50" s="51" t="s">
        <v>207</v>
      </c>
      <c r="E50" s="36" t="s">
        <v>275</v>
      </c>
      <c r="F50" s="36" t="s">
        <v>232</v>
      </c>
      <c r="G50" s="36" t="s">
        <v>6</v>
      </c>
      <c r="H50" s="52">
        <v>36.65</v>
      </c>
      <c r="I50" s="36" t="s">
        <v>210</v>
      </c>
      <c r="J50" s="44"/>
    </row>
    <row r="51" spans="1:10" ht="15" customHeight="1">
      <c r="A51" s="33"/>
      <c r="B51" s="47"/>
      <c r="C51" s="51" t="s">
        <v>143</v>
      </c>
      <c r="D51" s="51" t="s">
        <v>67</v>
      </c>
      <c r="E51" s="36" t="s">
        <v>275</v>
      </c>
      <c r="F51" s="36" t="s">
        <v>5</v>
      </c>
      <c r="G51" s="36" t="s">
        <v>149</v>
      </c>
      <c r="H51" s="52">
        <v>0</v>
      </c>
      <c r="I51" s="36" t="s">
        <v>211</v>
      </c>
      <c r="J51" s="44"/>
    </row>
    <row r="52" spans="1:10" ht="15" customHeight="1">
      <c r="A52" s="33"/>
      <c r="B52" s="47"/>
      <c r="C52" s="51" t="s">
        <v>151</v>
      </c>
      <c r="D52" s="51" t="s">
        <v>68</v>
      </c>
      <c r="E52" s="36" t="s">
        <v>275</v>
      </c>
      <c r="F52" s="36" t="s">
        <v>5</v>
      </c>
      <c r="G52" s="36" t="s">
        <v>149</v>
      </c>
      <c r="H52" s="52" t="s">
        <v>69</v>
      </c>
      <c r="I52" s="36" t="s">
        <v>211</v>
      </c>
      <c r="J52" s="44"/>
    </row>
    <row r="53" spans="1:10" ht="15" customHeight="1">
      <c r="A53" s="33"/>
      <c r="B53" s="47"/>
      <c r="C53" s="51" t="s">
        <v>130</v>
      </c>
      <c r="D53" s="51" t="s">
        <v>70</v>
      </c>
      <c r="E53" s="36" t="s">
        <v>275</v>
      </c>
      <c r="F53" s="36" t="s">
        <v>71</v>
      </c>
      <c r="G53" s="36" t="s">
        <v>148</v>
      </c>
      <c r="H53" s="52">
        <v>117.3</v>
      </c>
      <c r="I53" s="36" t="s">
        <v>72</v>
      </c>
      <c r="J53" s="44"/>
    </row>
    <row r="54" spans="1:10" ht="15" customHeight="1">
      <c r="A54" s="33"/>
      <c r="B54" s="47"/>
      <c r="C54" s="51" t="s">
        <v>143</v>
      </c>
      <c r="D54" s="51" t="s">
        <v>73</v>
      </c>
      <c r="E54" s="36" t="s">
        <v>275</v>
      </c>
      <c r="F54" s="36" t="s">
        <v>147</v>
      </c>
      <c r="G54" s="36" t="s">
        <v>229</v>
      </c>
      <c r="H54" s="52" t="s">
        <v>74</v>
      </c>
      <c r="I54" s="36"/>
      <c r="J54" s="44"/>
    </row>
    <row r="55" spans="1:10" ht="15" customHeight="1">
      <c r="A55" s="33"/>
      <c r="B55" s="47"/>
      <c r="C55" s="51" t="s">
        <v>143</v>
      </c>
      <c r="D55" s="51" t="s">
        <v>76</v>
      </c>
      <c r="E55" s="36" t="s">
        <v>275</v>
      </c>
      <c r="F55" s="36" t="s">
        <v>6</v>
      </c>
      <c r="G55" s="36" t="s">
        <v>146</v>
      </c>
      <c r="H55" s="52" t="s">
        <v>74</v>
      </c>
      <c r="I55" s="36"/>
      <c r="J55" s="44"/>
    </row>
    <row r="56" spans="1:10" ht="15" customHeight="1">
      <c r="A56" s="33"/>
      <c r="B56" s="47"/>
      <c r="C56" s="51" t="s">
        <v>143</v>
      </c>
      <c r="D56" s="51" t="s">
        <v>77</v>
      </c>
      <c r="E56" s="36" t="s">
        <v>275</v>
      </c>
      <c r="F56" s="36" t="s">
        <v>6</v>
      </c>
      <c r="G56" s="36" t="s">
        <v>6</v>
      </c>
      <c r="H56" s="52" t="s">
        <v>74</v>
      </c>
      <c r="I56" s="36"/>
      <c r="J56" s="44"/>
    </row>
    <row r="57" spans="1:10" ht="15" customHeight="1">
      <c r="A57" s="33"/>
      <c r="B57" s="47"/>
      <c r="C57" s="51" t="s">
        <v>130</v>
      </c>
      <c r="D57" s="51" t="s">
        <v>78</v>
      </c>
      <c r="E57" s="36" t="s">
        <v>275</v>
      </c>
      <c r="F57" s="36" t="s">
        <v>79</v>
      </c>
      <c r="G57" s="36" t="s">
        <v>145</v>
      </c>
      <c r="H57" s="52">
        <v>4.4</v>
      </c>
      <c r="I57" s="36" t="s">
        <v>204</v>
      </c>
      <c r="J57" s="44"/>
    </row>
    <row r="58" spans="1:10" ht="15" customHeight="1">
      <c r="A58" s="33"/>
      <c r="B58" s="47"/>
      <c r="C58" s="51" t="s">
        <v>130</v>
      </c>
      <c r="D58" s="51" t="s">
        <v>80</v>
      </c>
      <c r="E58" s="36" t="s">
        <v>275</v>
      </c>
      <c r="F58" s="36" t="s">
        <v>81</v>
      </c>
      <c r="G58" s="36" t="s">
        <v>144</v>
      </c>
      <c r="H58" s="52">
        <v>8.13</v>
      </c>
      <c r="I58" s="36" t="s">
        <v>82</v>
      </c>
      <c r="J58" s="44"/>
    </row>
    <row r="59" spans="1:10" ht="15" customHeight="1">
      <c r="A59" s="33"/>
      <c r="B59" s="47"/>
      <c r="C59" s="51" t="s">
        <v>143</v>
      </c>
      <c r="D59" s="51" t="s">
        <v>83</v>
      </c>
      <c r="E59" s="36" t="s">
        <v>275</v>
      </c>
      <c r="F59" s="36" t="s">
        <v>81</v>
      </c>
      <c r="G59" s="36" t="s">
        <v>142</v>
      </c>
      <c r="H59" s="52">
        <v>44.88</v>
      </c>
      <c r="I59" s="36" t="s">
        <v>84</v>
      </c>
      <c r="J59" s="44"/>
    </row>
    <row r="60" spans="1:10" ht="15" customHeight="1">
      <c r="A60" s="33"/>
      <c r="B60" s="47"/>
      <c r="C60" s="51" t="s">
        <v>143</v>
      </c>
      <c r="D60" s="51" t="s">
        <v>233</v>
      </c>
      <c r="E60" s="36" t="s">
        <v>275</v>
      </c>
      <c r="F60" s="36" t="s">
        <v>6</v>
      </c>
      <c r="G60" s="36" t="s">
        <v>253</v>
      </c>
      <c r="H60" s="52">
        <v>2.71</v>
      </c>
      <c r="I60" s="36" t="s">
        <v>210</v>
      </c>
      <c r="J60" s="44"/>
    </row>
    <row r="61" spans="1:10" ht="15" customHeight="1">
      <c r="A61" s="33"/>
      <c r="B61" s="47"/>
      <c r="C61" s="51" t="s">
        <v>130</v>
      </c>
      <c r="D61" s="51" t="s">
        <v>88</v>
      </c>
      <c r="E61" s="36" t="s">
        <v>275</v>
      </c>
      <c r="F61" s="36" t="s">
        <v>89</v>
      </c>
      <c r="G61" s="36" t="s">
        <v>140</v>
      </c>
      <c r="H61" s="52">
        <v>17</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201</v>
      </c>
      <c r="F63" s="36" t="s">
        <v>96</v>
      </c>
      <c r="G63" s="36" t="s">
        <v>138</v>
      </c>
      <c r="H63" s="52">
        <v>0.4</v>
      </c>
      <c r="I63" s="36" t="s">
        <v>97</v>
      </c>
      <c r="J63" s="44"/>
    </row>
    <row r="64" spans="1:10" ht="15" customHeight="1">
      <c r="A64" s="33"/>
      <c r="B64" s="47"/>
      <c r="C64" s="51" t="s">
        <v>130</v>
      </c>
      <c r="D64" s="51" t="s">
        <v>98</v>
      </c>
      <c r="E64" s="36" t="s">
        <v>201</v>
      </c>
      <c r="F64" s="36" t="s">
        <v>26</v>
      </c>
      <c r="G64" s="36" t="s">
        <v>137</v>
      </c>
      <c r="H64" s="52" t="s">
        <v>99</v>
      </c>
      <c r="I64" s="36" t="s">
        <v>97</v>
      </c>
      <c r="J64" s="44"/>
    </row>
    <row r="65" spans="1:10" ht="15" customHeight="1">
      <c r="A65" s="33"/>
      <c r="B65" s="47"/>
      <c r="C65" s="51" t="s">
        <v>130</v>
      </c>
      <c r="D65" s="51" t="s">
        <v>234</v>
      </c>
      <c r="E65" s="36" t="s">
        <v>196</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201</v>
      </c>
      <c r="F69" s="36" t="s">
        <v>85</v>
      </c>
      <c r="G69" s="36" t="s">
        <v>141</v>
      </c>
      <c r="H69" s="52" t="s">
        <v>87</v>
      </c>
      <c r="I69" s="36" t="s">
        <v>86</v>
      </c>
      <c r="J69" s="44"/>
    </row>
    <row r="70" spans="1:10" ht="15" customHeight="1">
      <c r="A70" s="33"/>
      <c r="B70" s="47"/>
      <c r="C70" s="51" t="s">
        <v>130</v>
      </c>
      <c r="D70" s="51" t="s">
        <v>238</v>
      </c>
      <c r="E70" s="36" t="s">
        <v>201</v>
      </c>
      <c r="F70" s="36" t="s">
        <v>106</v>
      </c>
      <c r="G70" s="36" t="s">
        <v>133</v>
      </c>
      <c r="H70" s="52" t="s">
        <v>107</v>
      </c>
      <c r="I70" s="36" t="s">
        <v>222</v>
      </c>
      <c r="J70" s="44"/>
    </row>
    <row r="71" spans="1:10" ht="15" customHeight="1">
      <c r="A71" s="33"/>
      <c r="B71" s="47"/>
      <c r="C71" s="51" t="s">
        <v>130</v>
      </c>
      <c r="D71" s="51" t="s">
        <v>239</v>
      </c>
      <c r="E71" s="36" t="s">
        <v>201</v>
      </c>
      <c r="F71" s="36" t="s">
        <v>26</v>
      </c>
      <c r="G71" s="36" t="s">
        <v>132</v>
      </c>
      <c r="H71" s="52" t="s">
        <v>110</v>
      </c>
      <c r="I71" s="36" t="s">
        <v>109</v>
      </c>
      <c r="J71" s="44"/>
    </row>
    <row r="72" spans="1:10" ht="15" customHeight="1">
      <c r="A72" s="33"/>
      <c r="B72" s="47"/>
      <c r="C72" s="51" t="s">
        <v>130</v>
      </c>
      <c r="D72" s="51" t="s">
        <v>240</v>
      </c>
      <c r="E72" s="36" t="s">
        <v>201</v>
      </c>
      <c r="F72" s="36" t="s">
        <v>112</v>
      </c>
      <c r="G72" s="36" t="s">
        <v>131</v>
      </c>
      <c r="H72" s="52">
        <v>0.75</v>
      </c>
      <c r="I72" s="36" t="s">
        <v>113</v>
      </c>
      <c r="J72" s="44"/>
    </row>
    <row r="73" spans="1:10" ht="15" customHeight="1">
      <c r="A73" s="33"/>
      <c r="B73" s="47"/>
      <c r="C73" s="51" t="s">
        <v>130</v>
      </c>
      <c r="D73" s="51" t="s">
        <v>330</v>
      </c>
      <c r="E73" s="36" t="s">
        <v>196</v>
      </c>
      <c r="F73" s="36" t="s">
        <v>223</v>
      </c>
      <c r="G73" s="36" t="s">
        <v>129</v>
      </c>
      <c r="H73" s="52">
        <v>0.04</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2">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209178</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307</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44269</v>
      </c>
      <c r="F10" s="85"/>
      <c r="G10" s="48" t="s">
        <v>176</v>
      </c>
      <c r="H10" s="45" t="s">
        <v>175</v>
      </c>
      <c r="I10" s="45"/>
      <c r="J10" s="44"/>
    </row>
    <row r="11" spans="1:10" ht="15" customHeight="1">
      <c r="A11" s="33"/>
      <c r="B11" s="47"/>
      <c r="C11" s="84" t="s">
        <v>174</v>
      </c>
      <c r="D11" s="84"/>
      <c r="E11" s="85">
        <v>44270</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308</v>
      </c>
      <c r="H14" s="52" t="s">
        <v>13</v>
      </c>
      <c r="I14" s="36" t="s">
        <v>12</v>
      </c>
      <c r="J14" s="44"/>
    </row>
    <row r="15" spans="1:10" ht="15" customHeight="1">
      <c r="A15" s="33"/>
      <c r="B15" s="47"/>
      <c r="C15" s="51" t="s">
        <v>197</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275</v>
      </c>
      <c r="F26" s="36" t="s">
        <v>30</v>
      </c>
      <c r="G26" s="36" t="s">
        <v>162</v>
      </c>
      <c r="H26" s="52">
        <v>3</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201</v>
      </c>
      <c r="F28" s="36" t="s">
        <v>36</v>
      </c>
      <c r="G28" s="36" t="s">
        <v>161</v>
      </c>
      <c r="H28" s="52" t="s">
        <v>38</v>
      </c>
      <c r="I28" s="36" t="s">
        <v>37</v>
      </c>
      <c r="J28" s="44"/>
    </row>
    <row r="29" spans="1:10" ht="15" customHeight="1">
      <c r="A29" s="33"/>
      <c r="B29" s="47"/>
      <c r="C29" s="51" t="s">
        <v>130</v>
      </c>
      <c r="D29" s="51" t="s">
        <v>39</v>
      </c>
      <c r="E29" s="36" t="s">
        <v>201</v>
      </c>
      <c r="F29" s="36" t="s">
        <v>40</v>
      </c>
      <c r="G29" s="36" t="s">
        <v>153</v>
      </c>
      <c r="H29" s="52" t="s">
        <v>309</v>
      </c>
      <c r="I29" s="36" t="s">
        <v>37</v>
      </c>
      <c r="J29" s="44"/>
    </row>
    <row r="30" spans="1:10" ht="15" customHeight="1">
      <c r="A30" s="33"/>
      <c r="B30" s="47"/>
      <c r="C30" s="51" t="s">
        <v>130</v>
      </c>
      <c r="D30" s="51" t="s">
        <v>41</v>
      </c>
      <c r="E30" s="36" t="s">
        <v>201</v>
      </c>
      <c r="F30" s="36" t="s">
        <v>42</v>
      </c>
      <c r="G30" s="36" t="s">
        <v>160</v>
      </c>
      <c r="H30" s="52" t="s">
        <v>44</v>
      </c>
      <c r="I30" s="36" t="s">
        <v>43</v>
      </c>
      <c r="J30" s="44"/>
    </row>
    <row r="31" spans="1:10" ht="15" customHeight="1">
      <c r="A31" s="33"/>
      <c r="B31" s="47"/>
      <c r="C31" s="51" t="s">
        <v>130</v>
      </c>
      <c r="D31" s="51" t="s">
        <v>45</v>
      </c>
      <c r="E31" s="36" t="s">
        <v>201</v>
      </c>
      <c r="F31" s="36" t="s">
        <v>46</v>
      </c>
      <c r="G31" s="36" t="s">
        <v>160</v>
      </c>
      <c r="H31" s="52" t="s">
        <v>44</v>
      </c>
      <c r="I31" s="36" t="s">
        <v>43</v>
      </c>
      <c r="J31" s="44"/>
    </row>
    <row r="32" spans="1:10" ht="15" customHeight="1">
      <c r="A32" s="33"/>
      <c r="B32" s="47"/>
      <c r="C32" s="51" t="s">
        <v>130</v>
      </c>
      <c r="D32" s="51" t="s">
        <v>47</v>
      </c>
      <c r="E32" s="36" t="s">
        <v>196</v>
      </c>
      <c r="F32" s="36" t="s">
        <v>48</v>
      </c>
      <c r="G32" s="36" t="s">
        <v>273</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168</v>
      </c>
      <c r="F45" s="36" t="s">
        <v>55</v>
      </c>
      <c r="G45" s="36" t="s">
        <v>156</v>
      </c>
      <c r="H45" s="52">
        <v>3</v>
      </c>
      <c r="I45" s="36" t="s">
        <v>204</v>
      </c>
      <c r="J45" s="44"/>
    </row>
    <row r="46" spans="1:10" ht="15" customHeight="1">
      <c r="A46" s="33"/>
      <c r="B46" s="47"/>
      <c r="C46" s="51" t="s">
        <v>130</v>
      </c>
      <c r="D46" s="51" t="s">
        <v>57</v>
      </c>
      <c r="E46" s="36" t="s">
        <v>206</v>
      </c>
      <c r="F46" s="36" t="s">
        <v>58</v>
      </c>
      <c r="G46" s="36" t="s">
        <v>155</v>
      </c>
      <c r="H46" s="52">
        <v>25</v>
      </c>
      <c r="I46" s="36" t="s">
        <v>204</v>
      </c>
      <c r="J46" s="44"/>
    </row>
    <row r="47" spans="1:10" ht="15" customHeight="1">
      <c r="A47" s="33"/>
      <c r="B47" s="47"/>
      <c r="C47" s="51" t="s">
        <v>130</v>
      </c>
      <c r="D47" s="51" t="s">
        <v>59</v>
      </c>
      <c r="E47" s="36" t="s">
        <v>201</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198</v>
      </c>
      <c r="F49" s="36" t="s">
        <v>65</v>
      </c>
      <c r="G49" s="36" t="s">
        <v>310</v>
      </c>
      <c r="H49" s="52" t="s">
        <v>66</v>
      </c>
      <c r="I49" s="36" t="s">
        <v>19</v>
      </c>
      <c r="J49" s="44"/>
    </row>
    <row r="50" spans="1:10" ht="15" customHeight="1">
      <c r="A50" s="33"/>
      <c r="B50" s="47"/>
      <c r="C50" s="51" t="s">
        <v>143</v>
      </c>
      <c r="D50" s="51" t="s">
        <v>207</v>
      </c>
      <c r="E50" s="36" t="s">
        <v>275</v>
      </c>
      <c r="F50" s="36" t="s">
        <v>232</v>
      </c>
      <c r="G50" s="36" t="s">
        <v>229</v>
      </c>
      <c r="H50" s="52">
        <v>36.65</v>
      </c>
      <c r="I50" s="36" t="s">
        <v>210</v>
      </c>
      <c r="J50" s="44"/>
    </row>
    <row r="51" spans="1:10" ht="15" customHeight="1">
      <c r="A51" s="33"/>
      <c r="B51" s="47"/>
      <c r="C51" s="51" t="s">
        <v>143</v>
      </c>
      <c r="D51" s="51" t="s">
        <v>67</v>
      </c>
      <c r="E51" s="36" t="s">
        <v>275</v>
      </c>
      <c r="F51" s="36" t="s">
        <v>5</v>
      </c>
      <c r="G51" s="36" t="s">
        <v>149</v>
      </c>
      <c r="H51" s="52">
        <v>0</v>
      </c>
      <c r="I51" s="36" t="s">
        <v>211</v>
      </c>
      <c r="J51" s="44"/>
    </row>
    <row r="52" spans="1:10" ht="15" customHeight="1">
      <c r="A52" s="33"/>
      <c r="B52" s="47"/>
      <c r="C52" s="51" t="s">
        <v>151</v>
      </c>
      <c r="D52" s="51" t="s">
        <v>68</v>
      </c>
      <c r="E52" s="36" t="s">
        <v>275</v>
      </c>
      <c r="F52" s="36" t="s">
        <v>5</v>
      </c>
      <c r="G52" s="36" t="s">
        <v>149</v>
      </c>
      <c r="H52" s="52" t="s">
        <v>69</v>
      </c>
      <c r="I52" s="36" t="s">
        <v>211</v>
      </c>
      <c r="J52" s="44"/>
    </row>
    <row r="53" spans="1:10" ht="15" customHeight="1">
      <c r="A53" s="33"/>
      <c r="B53" s="47"/>
      <c r="C53" s="51" t="s">
        <v>130</v>
      </c>
      <c r="D53" s="51" t="s">
        <v>70</v>
      </c>
      <c r="E53" s="36" t="s">
        <v>275</v>
      </c>
      <c r="F53" s="36" t="s">
        <v>71</v>
      </c>
      <c r="G53" s="36" t="s">
        <v>148</v>
      </c>
      <c r="H53" s="52">
        <v>118</v>
      </c>
      <c r="I53" s="36" t="s">
        <v>72</v>
      </c>
      <c r="J53" s="44"/>
    </row>
    <row r="54" spans="1:10" ht="15" customHeight="1">
      <c r="A54" s="33"/>
      <c r="B54" s="47"/>
      <c r="C54" s="51" t="s">
        <v>143</v>
      </c>
      <c r="D54" s="51" t="s">
        <v>73</v>
      </c>
      <c r="E54" s="36" t="s">
        <v>275</v>
      </c>
      <c r="F54" s="36" t="s">
        <v>147</v>
      </c>
      <c r="G54" s="36" t="s">
        <v>229</v>
      </c>
      <c r="H54" s="52" t="s">
        <v>74</v>
      </c>
      <c r="I54" s="36"/>
      <c r="J54" s="44"/>
    </row>
    <row r="55" spans="1:10" ht="15" customHeight="1">
      <c r="A55" s="33"/>
      <c r="B55" s="47"/>
      <c r="C55" s="51" t="s">
        <v>143</v>
      </c>
      <c r="D55" s="51" t="s">
        <v>76</v>
      </c>
      <c r="E55" s="36" t="s">
        <v>275</v>
      </c>
      <c r="F55" s="36" t="s">
        <v>6</v>
      </c>
      <c r="G55" s="36" t="s">
        <v>146</v>
      </c>
      <c r="H55" s="52" t="s">
        <v>74</v>
      </c>
      <c r="I55" s="36"/>
      <c r="J55" s="44"/>
    </row>
    <row r="56" spans="1:10" ht="15" customHeight="1">
      <c r="A56" s="33"/>
      <c r="B56" s="47"/>
      <c r="C56" s="51" t="s">
        <v>143</v>
      </c>
      <c r="D56" s="51" t="s">
        <v>77</v>
      </c>
      <c r="E56" s="36" t="s">
        <v>275</v>
      </c>
      <c r="F56" s="36" t="s">
        <v>6</v>
      </c>
      <c r="G56" s="36" t="s">
        <v>6</v>
      </c>
      <c r="H56" s="52" t="s">
        <v>74</v>
      </c>
      <c r="I56" s="36"/>
      <c r="J56" s="44"/>
    </row>
    <row r="57" spans="1:10" ht="15" customHeight="1">
      <c r="A57" s="33"/>
      <c r="B57" s="47"/>
      <c r="C57" s="51" t="s">
        <v>130</v>
      </c>
      <c r="D57" s="51" t="s">
        <v>78</v>
      </c>
      <c r="E57" s="36" t="s">
        <v>275</v>
      </c>
      <c r="F57" s="36" t="s">
        <v>79</v>
      </c>
      <c r="G57" s="36" t="s">
        <v>145</v>
      </c>
      <c r="H57" s="52">
        <v>4.4</v>
      </c>
      <c r="I57" s="36" t="s">
        <v>204</v>
      </c>
      <c r="J57" s="44"/>
    </row>
    <row r="58" spans="1:10" ht="15" customHeight="1">
      <c r="A58" s="33"/>
      <c r="B58" s="47"/>
      <c r="C58" s="51" t="s">
        <v>130</v>
      </c>
      <c r="D58" s="51" t="s">
        <v>80</v>
      </c>
      <c r="E58" s="36" t="s">
        <v>275</v>
      </c>
      <c r="F58" s="36" t="s">
        <v>81</v>
      </c>
      <c r="G58" s="36" t="s">
        <v>144</v>
      </c>
      <c r="H58" s="52">
        <v>8.1</v>
      </c>
      <c r="I58" s="36" t="s">
        <v>82</v>
      </c>
      <c r="J58" s="44"/>
    </row>
    <row r="59" spans="1:10" ht="15" customHeight="1">
      <c r="A59" s="33"/>
      <c r="B59" s="47"/>
      <c r="C59" s="51" t="s">
        <v>143</v>
      </c>
      <c r="D59" s="51" t="s">
        <v>83</v>
      </c>
      <c r="E59" s="36" t="s">
        <v>275</v>
      </c>
      <c r="F59" s="36" t="s">
        <v>81</v>
      </c>
      <c r="G59" s="36" t="s">
        <v>142</v>
      </c>
      <c r="H59" s="52">
        <v>45.24</v>
      </c>
      <c r="I59" s="36" t="s">
        <v>84</v>
      </c>
      <c r="J59" s="44"/>
    </row>
    <row r="60" spans="1:10" ht="15" customHeight="1">
      <c r="A60" s="33"/>
      <c r="B60" s="47"/>
      <c r="C60" s="51" t="s">
        <v>143</v>
      </c>
      <c r="D60" s="51" t="s">
        <v>233</v>
      </c>
      <c r="E60" s="36" t="s">
        <v>275</v>
      </c>
      <c r="F60" s="36" t="s">
        <v>6</v>
      </c>
      <c r="G60" s="36" t="s">
        <v>253</v>
      </c>
      <c r="H60" s="52">
        <v>4.7</v>
      </c>
      <c r="I60" s="36" t="s">
        <v>210</v>
      </c>
      <c r="J60" s="44"/>
    </row>
    <row r="61" spans="1:10" ht="15" customHeight="1">
      <c r="A61" s="33"/>
      <c r="B61" s="47"/>
      <c r="C61" s="51" t="s">
        <v>130</v>
      </c>
      <c r="D61" s="51" t="s">
        <v>88</v>
      </c>
      <c r="E61" s="36" t="s">
        <v>275</v>
      </c>
      <c r="F61" s="36" t="s">
        <v>89</v>
      </c>
      <c r="G61" s="36" t="s">
        <v>140</v>
      </c>
      <c r="H61" s="52">
        <v>17.4</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201</v>
      </c>
      <c r="F63" s="36" t="s">
        <v>96</v>
      </c>
      <c r="G63" s="36" t="s">
        <v>138</v>
      </c>
      <c r="H63" s="52">
        <v>0.4</v>
      </c>
      <c r="I63" s="36" t="s">
        <v>97</v>
      </c>
      <c r="J63" s="44"/>
    </row>
    <row r="64" spans="1:10" ht="15" customHeight="1">
      <c r="A64" s="33"/>
      <c r="B64" s="47"/>
      <c r="C64" s="51" t="s">
        <v>130</v>
      </c>
      <c r="D64" s="51" t="s">
        <v>98</v>
      </c>
      <c r="E64" s="36" t="s">
        <v>201</v>
      </c>
      <c r="F64" s="36" t="s">
        <v>26</v>
      </c>
      <c r="G64" s="36" t="s">
        <v>137</v>
      </c>
      <c r="H64" s="52" t="s">
        <v>99</v>
      </c>
      <c r="I64" s="36" t="s">
        <v>97</v>
      </c>
      <c r="J64" s="44"/>
    </row>
    <row r="65" spans="1:10" ht="15" customHeight="1">
      <c r="A65" s="33"/>
      <c r="B65" s="47"/>
      <c r="C65" s="51" t="s">
        <v>130</v>
      </c>
      <c r="D65" s="51" t="s">
        <v>234</v>
      </c>
      <c r="E65" s="36" t="s">
        <v>196</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308</v>
      </c>
      <c r="H68" s="52" t="s">
        <v>13</v>
      </c>
      <c r="I68" s="36" t="s">
        <v>104</v>
      </c>
      <c r="J68" s="44"/>
    </row>
    <row r="69" spans="1:10" ht="15" customHeight="1">
      <c r="A69" s="33"/>
      <c r="B69" s="47"/>
      <c r="C69" s="51" t="s">
        <v>130</v>
      </c>
      <c r="D69" s="51" t="s">
        <v>237</v>
      </c>
      <c r="E69" s="36" t="s">
        <v>201</v>
      </c>
      <c r="F69" s="36" t="s">
        <v>85</v>
      </c>
      <c r="G69" s="36" t="s">
        <v>311</v>
      </c>
      <c r="H69" s="52" t="s">
        <v>87</v>
      </c>
      <c r="I69" s="36" t="s">
        <v>86</v>
      </c>
      <c r="J69" s="44"/>
    </row>
    <row r="70" spans="1:10" ht="15" customHeight="1">
      <c r="A70" s="33"/>
      <c r="B70" s="47"/>
      <c r="C70" s="51" t="s">
        <v>130</v>
      </c>
      <c r="D70" s="51" t="s">
        <v>238</v>
      </c>
      <c r="E70" s="36" t="s">
        <v>201</v>
      </c>
      <c r="F70" s="36" t="s">
        <v>106</v>
      </c>
      <c r="G70" s="36" t="s">
        <v>133</v>
      </c>
      <c r="H70" s="52" t="s">
        <v>107</v>
      </c>
      <c r="I70" s="36" t="s">
        <v>222</v>
      </c>
      <c r="J70" s="44"/>
    </row>
    <row r="71" spans="1:10" ht="15" customHeight="1">
      <c r="A71" s="33"/>
      <c r="B71" s="47"/>
      <c r="C71" s="51" t="s">
        <v>130</v>
      </c>
      <c r="D71" s="51" t="s">
        <v>239</v>
      </c>
      <c r="E71" s="36" t="s">
        <v>201</v>
      </c>
      <c r="F71" s="36" t="s">
        <v>26</v>
      </c>
      <c r="G71" s="36" t="s">
        <v>132</v>
      </c>
      <c r="H71" s="52" t="s">
        <v>110</v>
      </c>
      <c r="I71" s="36" t="s">
        <v>109</v>
      </c>
      <c r="J71" s="44"/>
    </row>
    <row r="72" spans="1:10" ht="15" customHeight="1">
      <c r="A72" s="33"/>
      <c r="B72" s="47"/>
      <c r="C72" s="51" t="s">
        <v>130</v>
      </c>
      <c r="D72" s="51" t="s">
        <v>240</v>
      </c>
      <c r="E72" s="36" t="s">
        <v>201</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0.05</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3">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209187</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312</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44270</v>
      </c>
      <c r="F10" s="85"/>
      <c r="G10" s="48" t="s">
        <v>176</v>
      </c>
      <c r="H10" s="45" t="s">
        <v>175</v>
      </c>
      <c r="I10" s="45"/>
      <c r="J10" s="44"/>
    </row>
    <row r="11" spans="1:10" ht="15" customHeight="1">
      <c r="A11" s="33"/>
      <c r="B11" s="47"/>
      <c r="C11" s="84" t="s">
        <v>174</v>
      </c>
      <c r="D11" s="84"/>
      <c r="E11" s="85">
        <v>44271</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279</v>
      </c>
      <c r="F14" s="36" t="s">
        <v>297</v>
      </c>
      <c r="G14" s="36" t="s">
        <v>134</v>
      </c>
      <c r="H14" s="52" t="s">
        <v>13</v>
      </c>
      <c r="I14" s="36" t="s">
        <v>12</v>
      </c>
      <c r="J14" s="44"/>
    </row>
    <row r="15" spans="1:10" ht="15" customHeight="1">
      <c r="A15" s="33"/>
      <c r="B15" s="47"/>
      <c r="C15" s="51" t="s">
        <v>313</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279</v>
      </c>
      <c r="F24" s="36" t="s">
        <v>22</v>
      </c>
      <c r="G24" s="36" t="s">
        <v>135</v>
      </c>
      <c r="H24" s="52" t="s">
        <v>24</v>
      </c>
      <c r="I24" s="36" t="s">
        <v>23</v>
      </c>
      <c r="J24" s="44"/>
    </row>
    <row r="25" spans="1:10" ht="15" customHeight="1">
      <c r="A25" s="33"/>
      <c r="B25" s="47"/>
      <c r="C25" s="51" t="s">
        <v>130</v>
      </c>
      <c r="D25" s="51" t="s">
        <v>25</v>
      </c>
      <c r="E25" s="36" t="s">
        <v>206</v>
      </c>
      <c r="F25" s="36" t="s">
        <v>26</v>
      </c>
      <c r="G25" s="36" t="s">
        <v>163</v>
      </c>
      <c r="H25" s="52" t="s">
        <v>28</v>
      </c>
      <c r="I25" s="36" t="s">
        <v>27</v>
      </c>
      <c r="J25" s="44"/>
    </row>
    <row r="26" spans="1:10" ht="15" customHeight="1">
      <c r="A26" s="33"/>
      <c r="B26" s="47"/>
      <c r="C26" s="51" t="s">
        <v>130</v>
      </c>
      <c r="D26" s="51" t="s">
        <v>29</v>
      </c>
      <c r="E26" s="36" t="s">
        <v>168</v>
      </c>
      <c r="F26" s="36" t="s">
        <v>30</v>
      </c>
      <c r="G26" s="36" t="s">
        <v>162</v>
      </c>
      <c r="H26" s="52">
        <v>3</v>
      </c>
      <c r="I26" s="36" t="s">
        <v>31</v>
      </c>
      <c r="J26" s="44"/>
    </row>
    <row r="27" spans="1:10" ht="15" customHeight="1">
      <c r="A27" s="33"/>
      <c r="B27" s="47"/>
      <c r="C27" s="51" t="s">
        <v>130</v>
      </c>
      <c r="D27" s="51" t="s">
        <v>32</v>
      </c>
      <c r="E27" s="36" t="s">
        <v>279</v>
      </c>
      <c r="F27" s="36" t="s">
        <v>22</v>
      </c>
      <c r="G27" s="36" t="s">
        <v>135</v>
      </c>
      <c r="H27" s="52" t="s">
        <v>34</v>
      </c>
      <c r="I27" s="36" t="s">
        <v>33</v>
      </c>
      <c r="J27" s="44"/>
    </row>
    <row r="28" spans="1:10" ht="15" customHeight="1">
      <c r="A28" s="33"/>
      <c r="B28" s="47"/>
      <c r="C28" s="51" t="s">
        <v>130</v>
      </c>
      <c r="D28" s="51" t="s">
        <v>35</v>
      </c>
      <c r="E28" s="36" t="s">
        <v>168</v>
      </c>
      <c r="F28" s="36" t="s">
        <v>36</v>
      </c>
      <c r="G28" s="36" t="s">
        <v>161</v>
      </c>
      <c r="H28" s="52">
        <v>6.3</v>
      </c>
      <c r="I28" s="36" t="s">
        <v>37</v>
      </c>
      <c r="J28" s="44"/>
    </row>
    <row r="29" spans="1:10" ht="15" customHeight="1">
      <c r="A29" s="33"/>
      <c r="B29" s="47"/>
      <c r="C29" s="51" t="s">
        <v>130</v>
      </c>
      <c r="D29" s="51" t="s">
        <v>39</v>
      </c>
      <c r="E29" s="36" t="s">
        <v>168</v>
      </c>
      <c r="F29" s="36" t="s">
        <v>40</v>
      </c>
      <c r="G29" s="36" t="s">
        <v>153</v>
      </c>
      <c r="H29" s="52" t="s">
        <v>304</v>
      </c>
      <c r="I29" s="36" t="s">
        <v>37</v>
      </c>
      <c r="J29" s="44"/>
    </row>
    <row r="30" spans="1:10" ht="15" customHeight="1">
      <c r="A30" s="33"/>
      <c r="B30" s="47"/>
      <c r="C30" s="51" t="s">
        <v>130</v>
      </c>
      <c r="D30" s="51" t="s">
        <v>41</v>
      </c>
      <c r="E30" s="36" t="s">
        <v>168</v>
      </c>
      <c r="F30" s="36" t="s">
        <v>42</v>
      </c>
      <c r="G30" s="36" t="s">
        <v>160</v>
      </c>
      <c r="H30" s="52" t="s">
        <v>44</v>
      </c>
      <c r="I30" s="36" t="s">
        <v>43</v>
      </c>
      <c r="J30" s="44"/>
    </row>
    <row r="31" spans="1:10" ht="15" customHeight="1">
      <c r="A31" s="33"/>
      <c r="B31" s="47"/>
      <c r="C31" s="51" t="s">
        <v>130</v>
      </c>
      <c r="D31" s="51" t="s">
        <v>45</v>
      </c>
      <c r="E31" s="36" t="s">
        <v>168</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279</v>
      </c>
      <c r="F44" s="36" t="s">
        <v>22</v>
      </c>
      <c r="G44" s="36" t="s">
        <v>135</v>
      </c>
      <c r="H44" s="52" t="s">
        <v>53</v>
      </c>
      <c r="I44" s="36" t="s">
        <v>52</v>
      </c>
      <c r="J44" s="44"/>
    </row>
    <row r="45" spans="1:10" ht="15" customHeight="1">
      <c r="A45" s="33"/>
      <c r="B45" s="47"/>
      <c r="C45" s="51" t="s">
        <v>130</v>
      </c>
      <c r="D45" s="51" t="s">
        <v>54</v>
      </c>
      <c r="E45" s="36" t="s">
        <v>199</v>
      </c>
      <c r="F45" s="36" t="s">
        <v>55</v>
      </c>
      <c r="G45" s="36" t="s">
        <v>156</v>
      </c>
      <c r="H45" s="52" t="s">
        <v>56</v>
      </c>
      <c r="I45" s="36" t="s">
        <v>204</v>
      </c>
      <c r="J45" s="44"/>
    </row>
    <row r="46" spans="1:10" ht="15" customHeight="1">
      <c r="A46" s="33"/>
      <c r="B46" s="47"/>
      <c r="C46" s="51" t="s">
        <v>130</v>
      </c>
      <c r="D46" s="51" t="s">
        <v>57</v>
      </c>
      <c r="E46" s="36" t="s">
        <v>206</v>
      </c>
      <c r="F46" s="36" t="s">
        <v>58</v>
      </c>
      <c r="G46" s="36" t="s">
        <v>155</v>
      </c>
      <c r="H46" s="52">
        <v>11</v>
      </c>
      <c r="I46" s="36" t="s">
        <v>204</v>
      </c>
      <c r="J46" s="44"/>
    </row>
    <row r="47" spans="1:10" ht="15" customHeight="1">
      <c r="A47" s="33"/>
      <c r="B47" s="47"/>
      <c r="C47" s="51" t="s">
        <v>130</v>
      </c>
      <c r="D47" s="51" t="s">
        <v>59</v>
      </c>
      <c r="E47" s="36" t="s">
        <v>168</v>
      </c>
      <c r="F47" s="36" t="s">
        <v>60</v>
      </c>
      <c r="G47" s="36" t="s">
        <v>153</v>
      </c>
      <c r="H47" s="52">
        <v>4.1</v>
      </c>
      <c r="I47" s="36" t="s">
        <v>37</v>
      </c>
      <c r="J47" s="44"/>
    </row>
    <row r="48" spans="1:10" ht="15" customHeight="1">
      <c r="A48" s="33"/>
      <c r="B48" s="47"/>
      <c r="C48" s="51" t="s">
        <v>130</v>
      </c>
      <c r="D48" s="51" t="s">
        <v>61</v>
      </c>
      <c r="E48" s="36" t="s">
        <v>249</v>
      </c>
      <c r="F48" s="36" t="s">
        <v>62</v>
      </c>
      <c r="G48" s="36" t="s">
        <v>152</v>
      </c>
      <c r="H48" s="52" t="s">
        <v>49</v>
      </c>
      <c r="I48" s="36" t="s">
        <v>63</v>
      </c>
      <c r="J48" s="44"/>
    </row>
    <row r="49" spans="1:10" ht="15" customHeight="1">
      <c r="A49" s="33"/>
      <c r="B49" s="47"/>
      <c r="C49" s="51" t="s">
        <v>197</v>
      </c>
      <c r="D49" s="51" t="s">
        <v>64</v>
      </c>
      <c r="E49" s="36" t="s">
        <v>277</v>
      </c>
      <c r="F49" s="36" t="s">
        <v>65</v>
      </c>
      <c r="G49" s="36" t="s">
        <v>150</v>
      </c>
      <c r="H49" s="52" t="s">
        <v>66</v>
      </c>
      <c r="I49" s="36" t="s">
        <v>19</v>
      </c>
      <c r="J49" s="44"/>
    </row>
    <row r="50" spans="1:10" ht="15" customHeight="1">
      <c r="A50" s="33"/>
      <c r="B50" s="47"/>
      <c r="C50" s="51" t="s">
        <v>143</v>
      </c>
      <c r="D50" s="51" t="s">
        <v>207</v>
      </c>
      <c r="E50" s="36" t="s">
        <v>201</v>
      </c>
      <c r="F50" s="36" t="s">
        <v>232</v>
      </c>
      <c r="G50" s="36" t="s">
        <v>6</v>
      </c>
      <c r="H50" s="52">
        <v>34.59</v>
      </c>
      <c r="I50" s="36" t="s">
        <v>210</v>
      </c>
      <c r="J50" s="44"/>
    </row>
    <row r="51" spans="1:10" ht="15" customHeight="1">
      <c r="A51" s="33"/>
      <c r="B51" s="47"/>
      <c r="C51" s="51" t="s">
        <v>143</v>
      </c>
      <c r="D51" s="51" t="s">
        <v>67</v>
      </c>
      <c r="E51" s="36" t="s">
        <v>201</v>
      </c>
      <c r="F51" s="36" t="s">
        <v>5</v>
      </c>
      <c r="G51" s="36" t="s">
        <v>149</v>
      </c>
      <c r="H51" s="52">
        <v>0</v>
      </c>
      <c r="I51" s="36" t="s">
        <v>211</v>
      </c>
      <c r="J51" s="44"/>
    </row>
    <row r="52" spans="1:10" ht="15" customHeight="1">
      <c r="A52" s="33"/>
      <c r="B52" s="47"/>
      <c r="C52" s="51" t="s">
        <v>151</v>
      </c>
      <c r="D52" s="51" t="s">
        <v>68</v>
      </c>
      <c r="E52" s="36" t="s">
        <v>201</v>
      </c>
      <c r="F52" s="36" t="s">
        <v>5</v>
      </c>
      <c r="G52" s="36" t="s">
        <v>149</v>
      </c>
      <c r="H52" s="52" t="s">
        <v>69</v>
      </c>
      <c r="I52" s="36" t="s">
        <v>211</v>
      </c>
      <c r="J52" s="44"/>
    </row>
    <row r="53" spans="1:10" ht="15" customHeight="1">
      <c r="A53" s="33"/>
      <c r="B53" s="47"/>
      <c r="C53" s="51" t="s">
        <v>130</v>
      </c>
      <c r="D53" s="51" t="s">
        <v>70</v>
      </c>
      <c r="E53" s="36" t="s">
        <v>201</v>
      </c>
      <c r="F53" s="36" t="s">
        <v>71</v>
      </c>
      <c r="G53" s="36" t="s">
        <v>148</v>
      </c>
      <c r="H53" s="52">
        <v>118.7</v>
      </c>
      <c r="I53" s="36" t="s">
        <v>72</v>
      </c>
      <c r="J53" s="44"/>
    </row>
    <row r="54" spans="1:10" ht="15" customHeight="1">
      <c r="A54" s="33"/>
      <c r="B54" s="47"/>
      <c r="C54" s="51" t="s">
        <v>143</v>
      </c>
      <c r="D54" s="51" t="s">
        <v>73</v>
      </c>
      <c r="E54" s="36" t="s">
        <v>201</v>
      </c>
      <c r="F54" s="36" t="s">
        <v>147</v>
      </c>
      <c r="G54" s="36" t="s">
        <v>229</v>
      </c>
      <c r="H54" s="52" t="s">
        <v>74</v>
      </c>
      <c r="I54" s="36"/>
      <c r="J54" s="44"/>
    </row>
    <row r="55" spans="1:10" ht="15" customHeight="1">
      <c r="A55" s="33"/>
      <c r="B55" s="47"/>
      <c r="C55" s="51" t="s">
        <v>143</v>
      </c>
      <c r="D55" s="51" t="s">
        <v>76</v>
      </c>
      <c r="E55" s="36" t="s">
        <v>201</v>
      </c>
      <c r="F55" s="36" t="s">
        <v>6</v>
      </c>
      <c r="G55" s="36" t="s">
        <v>146</v>
      </c>
      <c r="H55" s="52" t="s">
        <v>74</v>
      </c>
      <c r="I55" s="36"/>
      <c r="J55" s="44"/>
    </row>
    <row r="56" spans="1:10" ht="15" customHeight="1">
      <c r="A56" s="33"/>
      <c r="B56" s="47"/>
      <c r="C56" s="51" t="s">
        <v>143</v>
      </c>
      <c r="D56" s="51" t="s">
        <v>77</v>
      </c>
      <c r="E56" s="36" t="s">
        <v>201</v>
      </c>
      <c r="F56" s="36" t="s">
        <v>6</v>
      </c>
      <c r="G56" s="36" t="s">
        <v>6</v>
      </c>
      <c r="H56" s="52" t="s">
        <v>74</v>
      </c>
      <c r="I56" s="36"/>
      <c r="J56" s="44"/>
    </row>
    <row r="57" spans="1:10" ht="15" customHeight="1">
      <c r="A57" s="33"/>
      <c r="B57" s="47"/>
      <c r="C57" s="51" t="s">
        <v>130</v>
      </c>
      <c r="D57" s="51" t="s">
        <v>78</v>
      </c>
      <c r="E57" s="36" t="s">
        <v>201</v>
      </c>
      <c r="F57" s="36" t="s">
        <v>79</v>
      </c>
      <c r="G57" s="36" t="s">
        <v>145</v>
      </c>
      <c r="H57" s="52">
        <v>5.5</v>
      </c>
      <c r="I57" s="36" t="s">
        <v>204</v>
      </c>
      <c r="J57" s="44"/>
    </row>
    <row r="58" spans="1:10" ht="15" customHeight="1">
      <c r="A58" s="33"/>
      <c r="B58" s="47"/>
      <c r="C58" s="51" t="s">
        <v>130</v>
      </c>
      <c r="D58" s="51" t="s">
        <v>80</v>
      </c>
      <c r="E58" s="36" t="s">
        <v>201</v>
      </c>
      <c r="F58" s="36" t="s">
        <v>81</v>
      </c>
      <c r="G58" s="36" t="s">
        <v>144</v>
      </c>
      <c r="H58" s="52">
        <v>7.93</v>
      </c>
      <c r="I58" s="36" t="s">
        <v>82</v>
      </c>
      <c r="J58" s="44"/>
    </row>
    <row r="59" spans="1:10" ht="15" customHeight="1">
      <c r="A59" s="33"/>
      <c r="B59" s="47"/>
      <c r="C59" s="51" t="s">
        <v>143</v>
      </c>
      <c r="D59" s="51" t="s">
        <v>83</v>
      </c>
      <c r="E59" s="36" t="s">
        <v>201</v>
      </c>
      <c r="F59" s="36" t="s">
        <v>81</v>
      </c>
      <c r="G59" s="36" t="s">
        <v>142</v>
      </c>
      <c r="H59" s="52">
        <v>57.02</v>
      </c>
      <c r="I59" s="36" t="s">
        <v>84</v>
      </c>
      <c r="J59" s="44"/>
    </row>
    <row r="60" spans="1:10" ht="15" customHeight="1">
      <c r="A60" s="33"/>
      <c r="B60" s="47"/>
      <c r="C60" s="51" t="s">
        <v>143</v>
      </c>
      <c r="D60" s="51" t="s">
        <v>233</v>
      </c>
      <c r="E60" s="36" t="s">
        <v>201</v>
      </c>
      <c r="F60" s="36" t="s">
        <v>6</v>
      </c>
      <c r="G60" s="36" t="s">
        <v>253</v>
      </c>
      <c r="H60" s="52">
        <v>0.6</v>
      </c>
      <c r="I60" s="36" t="s">
        <v>210</v>
      </c>
      <c r="J60" s="44"/>
    </row>
    <row r="61" spans="1:10" ht="15" customHeight="1">
      <c r="A61" s="33"/>
      <c r="B61" s="47"/>
      <c r="C61" s="51" t="s">
        <v>130</v>
      </c>
      <c r="D61" s="51" t="s">
        <v>88</v>
      </c>
      <c r="E61" s="36" t="s">
        <v>201</v>
      </c>
      <c r="F61" s="36" t="s">
        <v>89</v>
      </c>
      <c r="G61" s="36" t="s">
        <v>140</v>
      </c>
      <c r="H61" s="52">
        <v>17.7</v>
      </c>
      <c r="I61" s="36" t="s">
        <v>90</v>
      </c>
      <c r="J61" s="44"/>
    </row>
    <row r="62" spans="1:10" ht="15" customHeight="1">
      <c r="A62" s="33"/>
      <c r="B62" s="47"/>
      <c r="C62" s="51" t="s">
        <v>130</v>
      </c>
      <c r="D62" s="51" t="s">
        <v>91</v>
      </c>
      <c r="E62" s="36" t="s">
        <v>279</v>
      </c>
      <c r="F62" s="36" t="s">
        <v>92</v>
      </c>
      <c r="G62" s="36" t="s">
        <v>139</v>
      </c>
      <c r="H62" s="52" t="s">
        <v>94</v>
      </c>
      <c r="I62" s="36" t="s">
        <v>93</v>
      </c>
      <c r="J62" s="44"/>
    </row>
    <row r="63" spans="1:10" ht="15" customHeight="1">
      <c r="A63" s="33"/>
      <c r="B63" s="47"/>
      <c r="C63" s="51" t="s">
        <v>130</v>
      </c>
      <c r="D63" s="51" t="s">
        <v>95</v>
      </c>
      <c r="E63" s="36" t="s">
        <v>168</v>
      </c>
      <c r="F63" s="36" t="s">
        <v>96</v>
      </c>
      <c r="G63" s="36" t="s">
        <v>138</v>
      </c>
      <c r="H63" s="52">
        <v>0.4</v>
      </c>
      <c r="I63" s="36" t="s">
        <v>97</v>
      </c>
      <c r="J63" s="44"/>
    </row>
    <row r="64" spans="1:10" ht="15" customHeight="1">
      <c r="A64" s="33"/>
      <c r="B64" s="47"/>
      <c r="C64" s="51" t="s">
        <v>130</v>
      </c>
      <c r="D64" s="51" t="s">
        <v>98</v>
      </c>
      <c r="E64" s="36" t="s">
        <v>168</v>
      </c>
      <c r="F64" s="36" t="s">
        <v>26</v>
      </c>
      <c r="G64" s="36" t="s">
        <v>137</v>
      </c>
      <c r="H64" s="52" t="s">
        <v>99</v>
      </c>
      <c r="I64" s="36" t="s">
        <v>97</v>
      </c>
      <c r="J64" s="44"/>
    </row>
    <row r="65" spans="1:10" ht="15" customHeight="1">
      <c r="A65" s="33"/>
      <c r="B65" s="47"/>
      <c r="C65" s="51" t="s">
        <v>130</v>
      </c>
      <c r="D65" s="51" t="s">
        <v>234</v>
      </c>
      <c r="E65" s="36" t="s">
        <v>196</v>
      </c>
      <c r="F65" s="36" t="s">
        <v>100</v>
      </c>
      <c r="G65" s="36" t="s">
        <v>136</v>
      </c>
      <c r="H65" s="52" t="s">
        <v>34</v>
      </c>
      <c r="I65" s="36" t="s">
        <v>97</v>
      </c>
      <c r="J65" s="44"/>
    </row>
    <row r="66" spans="1:10" ht="15" customHeight="1">
      <c r="A66" s="33"/>
      <c r="B66" s="47"/>
      <c r="C66" s="51" t="s">
        <v>130</v>
      </c>
      <c r="D66" s="51" t="s">
        <v>235</v>
      </c>
      <c r="E66" s="36" t="s">
        <v>279</v>
      </c>
      <c r="F66" s="36" t="s">
        <v>22</v>
      </c>
      <c r="G66" s="36" t="s">
        <v>135</v>
      </c>
      <c r="H66" s="52" t="s">
        <v>53</v>
      </c>
      <c r="I66" s="36" t="s">
        <v>101</v>
      </c>
      <c r="J66" s="44"/>
    </row>
    <row r="67" spans="1:10" ht="15" customHeight="1">
      <c r="A67" s="33"/>
      <c r="B67" s="47"/>
      <c r="C67" s="51" t="s">
        <v>130</v>
      </c>
      <c r="D67" s="51" t="s">
        <v>236</v>
      </c>
      <c r="E67" s="36" t="s">
        <v>279</v>
      </c>
      <c r="F67" s="36" t="s">
        <v>22</v>
      </c>
      <c r="G67" s="36" t="s">
        <v>135</v>
      </c>
      <c r="H67" s="52" t="s">
        <v>28</v>
      </c>
      <c r="I67" s="36" t="s">
        <v>102</v>
      </c>
      <c r="J67" s="44"/>
    </row>
    <row r="68" spans="1:10" ht="15" customHeight="1">
      <c r="A68" s="33"/>
      <c r="B68" s="47"/>
      <c r="C68" s="51" t="s">
        <v>130</v>
      </c>
      <c r="D68" s="51" t="s">
        <v>103</v>
      </c>
      <c r="E68" s="36" t="s">
        <v>279</v>
      </c>
      <c r="F68" s="36" t="s">
        <v>250</v>
      </c>
      <c r="G68" s="36" t="s">
        <v>134</v>
      </c>
      <c r="H68" s="52" t="s">
        <v>13</v>
      </c>
      <c r="I68" s="36" t="s">
        <v>104</v>
      </c>
      <c r="J68" s="44"/>
    </row>
    <row r="69" spans="1:10" ht="15" customHeight="1">
      <c r="A69" s="33"/>
      <c r="B69" s="47"/>
      <c r="C69" s="51" t="s">
        <v>130</v>
      </c>
      <c r="D69" s="51" t="s">
        <v>237</v>
      </c>
      <c r="E69" s="36" t="s">
        <v>168</v>
      </c>
      <c r="F69" s="36" t="s">
        <v>85</v>
      </c>
      <c r="G69" s="36" t="s">
        <v>141</v>
      </c>
      <c r="H69" s="52" t="s">
        <v>87</v>
      </c>
      <c r="I69" s="36" t="s">
        <v>86</v>
      </c>
      <c r="J69" s="44"/>
    </row>
    <row r="70" spans="1:10" ht="15" customHeight="1">
      <c r="A70" s="33"/>
      <c r="B70" s="47"/>
      <c r="C70" s="51" t="s">
        <v>130</v>
      </c>
      <c r="D70" s="51" t="s">
        <v>238</v>
      </c>
      <c r="E70" s="36" t="s">
        <v>168</v>
      </c>
      <c r="F70" s="36" t="s">
        <v>106</v>
      </c>
      <c r="G70" s="36" t="s">
        <v>133</v>
      </c>
      <c r="H70" s="52" t="s">
        <v>107</v>
      </c>
      <c r="I70" s="36" t="s">
        <v>222</v>
      </c>
      <c r="J70" s="44"/>
    </row>
    <row r="71" spans="1:10" ht="15" customHeight="1">
      <c r="A71" s="33"/>
      <c r="B71" s="47"/>
      <c r="C71" s="51" t="s">
        <v>130</v>
      </c>
      <c r="D71" s="51" t="s">
        <v>239</v>
      </c>
      <c r="E71" s="36" t="s">
        <v>168</v>
      </c>
      <c r="F71" s="36" t="s">
        <v>26</v>
      </c>
      <c r="G71" s="36" t="s">
        <v>132</v>
      </c>
      <c r="H71" s="52" t="s">
        <v>110</v>
      </c>
      <c r="I71" s="36" t="s">
        <v>109</v>
      </c>
      <c r="J71" s="44"/>
    </row>
    <row r="72" spans="1:10" ht="15" customHeight="1">
      <c r="A72" s="33"/>
      <c r="B72" s="47"/>
      <c r="C72" s="51" t="s">
        <v>130</v>
      </c>
      <c r="D72" s="51" t="s">
        <v>240</v>
      </c>
      <c r="E72" s="36" t="s">
        <v>168</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0.03</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122</v>
      </c>
      <c r="D83" s="90"/>
      <c r="E83" s="90"/>
      <c r="F83" s="90"/>
      <c r="G83" s="90"/>
      <c r="H83" s="90"/>
      <c r="I83" s="91"/>
      <c r="J83" s="44"/>
    </row>
    <row r="84" spans="1:10" ht="15" customHeight="1">
      <c r="A84" s="33"/>
      <c r="B84" s="47"/>
      <c r="C84" s="89" t="s">
        <v>121</v>
      </c>
      <c r="D84" s="90"/>
      <c r="E84" s="90"/>
      <c r="F84" s="90"/>
      <c r="G84" s="90"/>
      <c r="H84" s="90"/>
      <c r="I84" s="91"/>
      <c r="J84" s="44"/>
    </row>
    <row r="85" spans="1:10" ht="15" customHeight="1">
      <c r="A85" s="33"/>
      <c r="B85" s="47"/>
      <c r="C85" s="89" t="s">
        <v>120</v>
      </c>
      <c r="D85" s="90"/>
      <c r="E85" s="90"/>
      <c r="F85" s="90"/>
      <c r="G85" s="90"/>
      <c r="H85" s="90"/>
      <c r="I85" s="91"/>
      <c r="J85" s="44"/>
    </row>
    <row r="86" spans="1:10" ht="15" customHeight="1">
      <c r="A86" s="33"/>
      <c r="B86" s="47"/>
      <c r="C86" s="89" t="s">
        <v>119</v>
      </c>
      <c r="D86" s="90"/>
      <c r="E86" s="90"/>
      <c r="F86" s="90"/>
      <c r="G86" s="90"/>
      <c r="H86" s="90"/>
      <c r="I86" s="91"/>
      <c r="J86" s="44"/>
    </row>
    <row r="87" spans="1:10" ht="15" customHeight="1">
      <c r="A87" s="33"/>
      <c r="B87" s="47"/>
      <c r="C87" s="89" t="s">
        <v>118</v>
      </c>
      <c r="D87" s="90"/>
      <c r="E87" s="90"/>
      <c r="F87" s="90"/>
      <c r="G87" s="90"/>
      <c r="H87" s="90"/>
      <c r="I87" s="91"/>
      <c r="J87" s="44"/>
    </row>
    <row r="88" spans="1:10" ht="15" customHeight="1">
      <c r="A88" s="33"/>
      <c r="B88" s="47"/>
      <c r="C88" s="89" t="s">
        <v>117</v>
      </c>
      <c r="D88" s="90"/>
      <c r="E88" s="90"/>
      <c r="F88" s="90"/>
      <c r="G88" s="90"/>
      <c r="H88" s="90"/>
      <c r="I88" s="91"/>
      <c r="J88" s="44"/>
    </row>
    <row r="89" spans="2:10" ht="15" customHeight="1">
      <c r="B89" s="47"/>
      <c r="C89" s="89" t="s">
        <v>116</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34">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209188</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314</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44270</v>
      </c>
      <c r="F10" s="85"/>
      <c r="G10" s="48" t="s">
        <v>176</v>
      </c>
      <c r="H10" s="45" t="s">
        <v>175</v>
      </c>
      <c r="I10" s="45"/>
      <c r="J10" s="44"/>
    </row>
    <row r="11" spans="1:10" ht="15" customHeight="1">
      <c r="A11" s="33"/>
      <c r="B11" s="47"/>
      <c r="C11" s="84" t="s">
        <v>174</v>
      </c>
      <c r="D11" s="84"/>
      <c r="E11" s="85">
        <v>44271</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279</v>
      </c>
      <c r="F14" s="36" t="s">
        <v>297</v>
      </c>
      <c r="G14" s="36" t="s">
        <v>134</v>
      </c>
      <c r="H14" s="52" t="s">
        <v>13</v>
      </c>
      <c r="I14" s="36" t="s">
        <v>12</v>
      </c>
      <c r="J14" s="44"/>
    </row>
    <row r="15" spans="1:10" ht="15" customHeight="1">
      <c r="A15" s="33"/>
      <c r="B15" s="47"/>
      <c r="C15" s="51" t="s">
        <v>151</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279</v>
      </c>
      <c r="F24" s="36" t="s">
        <v>22</v>
      </c>
      <c r="G24" s="36" t="s">
        <v>135</v>
      </c>
      <c r="H24" s="52" t="s">
        <v>24</v>
      </c>
      <c r="I24" s="36" t="s">
        <v>23</v>
      </c>
      <c r="J24" s="44"/>
    </row>
    <row r="25" spans="1:10" ht="15" customHeight="1">
      <c r="A25" s="33"/>
      <c r="B25" s="47"/>
      <c r="C25" s="51" t="s">
        <v>130</v>
      </c>
      <c r="D25" s="51" t="s">
        <v>25</v>
      </c>
      <c r="E25" s="36" t="s">
        <v>206</v>
      </c>
      <c r="F25" s="36" t="s">
        <v>26</v>
      </c>
      <c r="G25" s="36" t="s">
        <v>163</v>
      </c>
      <c r="H25" s="52" t="s">
        <v>28</v>
      </c>
      <c r="I25" s="36" t="s">
        <v>27</v>
      </c>
      <c r="J25" s="44"/>
    </row>
    <row r="26" spans="1:10" ht="15" customHeight="1">
      <c r="A26" s="33"/>
      <c r="B26" s="47"/>
      <c r="C26" s="51" t="s">
        <v>130</v>
      </c>
      <c r="D26" s="51" t="s">
        <v>29</v>
      </c>
      <c r="E26" s="36" t="s">
        <v>168</v>
      </c>
      <c r="F26" s="36" t="s">
        <v>30</v>
      </c>
      <c r="G26" s="36" t="s">
        <v>162</v>
      </c>
      <c r="H26" s="52">
        <v>3.2</v>
      </c>
      <c r="I26" s="36" t="s">
        <v>31</v>
      </c>
      <c r="J26" s="44"/>
    </row>
    <row r="27" spans="1:10" ht="15" customHeight="1">
      <c r="A27" s="33"/>
      <c r="B27" s="47"/>
      <c r="C27" s="51" t="s">
        <v>130</v>
      </c>
      <c r="D27" s="51" t="s">
        <v>32</v>
      </c>
      <c r="E27" s="36" t="s">
        <v>279</v>
      </c>
      <c r="F27" s="36" t="s">
        <v>22</v>
      </c>
      <c r="G27" s="36" t="s">
        <v>135</v>
      </c>
      <c r="H27" s="52" t="s">
        <v>34</v>
      </c>
      <c r="I27" s="36" t="s">
        <v>33</v>
      </c>
      <c r="J27" s="44"/>
    </row>
    <row r="28" spans="1:10" ht="15" customHeight="1">
      <c r="A28" s="33"/>
      <c r="B28" s="47"/>
      <c r="C28" s="51" t="s">
        <v>130</v>
      </c>
      <c r="D28" s="51" t="s">
        <v>35</v>
      </c>
      <c r="E28" s="36" t="s">
        <v>168</v>
      </c>
      <c r="F28" s="36" t="s">
        <v>36</v>
      </c>
      <c r="G28" s="36" t="s">
        <v>161</v>
      </c>
      <c r="H28" s="52" t="s">
        <v>38</v>
      </c>
      <c r="I28" s="36" t="s">
        <v>37</v>
      </c>
      <c r="J28" s="44"/>
    </row>
    <row r="29" spans="1:10" ht="15" customHeight="1">
      <c r="A29" s="33"/>
      <c r="B29" s="47"/>
      <c r="C29" s="51" t="s">
        <v>130</v>
      </c>
      <c r="D29" s="51" t="s">
        <v>39</v>
      </c>
      <c r="E29" s="36" t="s">
        <v>168</v>
      </c>
      <c r="F29" s="36" t="s">
        <v>40</v>
      </c>
      <c r="G29" s="36" t="s">
        <v>153</v>
      </c>
      <c r="H29" s="52" t="s">
        <v>315</v>
      </c>
      <c r="I29" s="36" t="s">
        <v>37</v>
      </c>
      <c r="J29" s="44"/>
    </row>
    <row r="30" spans="1:10" ht="15" customHeight="1">
      <c r="A30" s="33"/>
      <c r="B30" s="47"/>
      <c r="C30" s="51" t="s">
        <v>130</v>
      </c>
      <c r="D30" s="51" t="s">
        <v>41</v>
      </c>
      <c r="E30" s="36" t="s">
        <v>168</v>
      </c>
      <c r="F30" s="36" t="s">
        <v>42</v>
      </c>
      <c r="G30" s="36" t="s">
        <v>160</v>
      </c>
      <c r="H30" s="52">
        <v>5</v>
      </c>
      <c r="I30" s="36" t="s">
        <v>43</v>
      </c>
      <c r="J30" s="44"/>
    </row>
    <row r="31" spans="1:10" ht="15" customHeight="1">
      <c r="A31" s="33"/>
      <c r="B31" s="47"/>
      <c r="C31" s="51" t="s">
        <v>130</v>
      </c>
      <c r="D31" s="51" t="s">
        <v>45</v>
      </c>
      <c r="E31" s="36" t="s">
        <v>168</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279</v>
      </c>
      <c r="F44" s="36" t="s">
        <v>22</v>
      </c>
      <c r="G44" s="36" t="s">
        <v>135</v>
      </c>
      <c r="H44" s="52" t="s">
        <v>53</v>
      </c>
      <c r="I44" s="36" t="s">
        <v>52</v>
      </c>
      <c r="J44" s="44"/>
    </row>
    <row r="45" spans="1:10" ht="15" customHeight="1">
      <c r="A45" s="33"/>
      <c r="B45" s="47"/>
      <c r="C45" s="51" t="s">
        <v>130</v>
      </c>
      <c r="D45" s="51" t="s">
        <v>54</v>
      </c>
      <c r="E45" s="36" t="s">
        <v>199</v>
      </c>
      <c r="F45" s="36" t="s">
        <v>55</v>
      </c>
      <c r="G45" s="36" t="s">
        <v>156</v>
      </c>
      <c r="H45" s="52" t="s">
        <v>56</v>
      </c>
      <c r="I45" s="36" t="s">
        <v>204</v>
      </c>
      <c r="J45" s="44"/>
    </row>
    <row r="46" spans="1:10" ht="15" customHeight="1">
      <c r="A46" s="33"/>
      <c r="B46" s="47"/>
      <c r="C46" s="51" t="s">
        <v>130</v>
      </c>
      <c r="D46" s="51" t="s">
        <v>57</v>
      </c>
      <c r="E46" s="36" t="s">
        <v>206</v>
      </c>
      <c r="F46" s="36" t="s">
        <v>58</v>
      </c>
      <c r="G46" s="36" t="s">
        <v>155</v>
      </c>
      <c r="H46" s="52">
        <v>11</v>
      </c>
      <c r="I46" s="36" t="s">
        <v>204</v>
      </c>
      <c r="J46" s="44"/>
    </row>
    <row r="47" spans="1:10" ht="15" customHeight="1">
      <c r="A47" s="33"/>
      <c r="B47" s="47"/>
      <c r="C47" s="51" t="s">
        <v>130</v>
      </c>
      <c r="D47" s="51" t="s">
        <v>59</v>
      </c>
      <c r="E47" s="36" t="s">
        <v>168</v>
      </c>
      <c r="F47" s="36" t="s">
        <v>60</v>
      </c>
      <c r="G47" s="36" t="s">
        <v>153</v>
      </c>
      <c r="H47" s="52" t="s">
        <v>38</v>
      </c>
      <c r="I47" s="36" t="s">
        <v>37</v>
      </c>
      <c r="J47" s="44"/>
    </row>
    <row r="48" spans="1:10" ht="15" customHeight="1">
      <c r="A48" s="33"/>
      <c r="B48" s="47"/>
      <c r="C48" s="51" t="s">
        <v>130</v>
      </c>
      <c r="D48" s="51" t="s">
        <v>61</v>
      </c>
      <c r="E48" s="36" t="s">
        <v>249</v>
      </c>
      <c r="F48" s="36" t="s">
        <v>62</v>
      </c>
      <c r="G48" s="36" t="s">
        <v>152</v>
      </c>
      <c r="H48" s="52" t="s">
        <v>49</v>
      </c>
      <c r="I48" s="36" t="s">
        <v>63</v>
      </c>
      <c r="J48" s="44"/>
    </row>
    <row r="49" spans="1:10" ht="15" customHeight="1">
      <c r="A49" s="33"/>
      <c r="B49" s="47"/>
      <c r="C49" s="51" t="s">
        <v>197</v>
      </c>
      <c r="D49" s="51" t="s">
        <v>64</v>
      </c>
      <c r="E49" s="36" t="s">
        <v>277</v>
      </c>
      <c r="F49" s="36" t="s">
        <v>65</v>
      </c>
      <c r="G49" s="36" t="s">
        <v>150</v>
      </c>
      <c r="H49" s="52">
        <v>0.232</v>
      </c>
      <c r="I49" s="36" t="s">
        <v>19</v>
      </c>
      <c r="J49" s="44"/>
    </row>
    <row r="50" spans="1:10" ht="15" customHeight="1">
      <c r="A50" s="33"/>
      <c r="B50" s="47"/>
      <c r="C50" s="51" t="s">
        <v>143</v>
      </c>
      <c r="D50" s="51" t="s">
        <v>207</v>
      </c>
      <c r="E50" s="36" t="s">
        <v>201</v>
      </c>
      <c r="F50" s="36" t="s">
        <v>232</v>
      </c>
      <c r="G50" s="36" t="s">
        <v>6</v>
      </c>
      <c r="H50" s="52">
        <v>34.59</v>
      </c>
      <c r="I50" s="36" t="s">
        <v>210</v>
      </c>
      <c r="J50" s="44"/>
    </row>
    <row r="51" spans="1:10" ht="15" customHeight="1">
      <c r="A51" s="33"/>
      <c r="B51" s="47"/>
      <c r="C51" s="51" t="s">
        <v>143</v>
      </c>
      <c r="D51" s="51" t="s">
        <v>67</v>
      </c>
      <c r="E51" s="36" t="s">
        <v>201</v>
      </c>
      <c r="F51" s="36" t="s">
        <v>5</v>
      </c>
      <c r="G51" s="36" t="s">
        <v>149</v>
      </c>
      <c r="H51" s="52">
        <v>0</v>
      </c>
      <c r="I51" s="36" t="s">
        <v>211</v>
      </c>
      <c r="J51" s="44"/>
    </row>
    <row r="52" spans="1:10" ht="15" customHeight="1">
      <c r="A52" s="33"/>
      <c r="B52" s="47"/>
      <c r="C52" s="51" t="s">
        <v>151</v>
      </c>
      <c r="D52" s="51" t="s">
        <v>68</v>
      </c>
      <c r="E52" s="36" t="s">
        <v>201</v>
      </c>
      <c r="F52" s="36" t="s">
        <v>5</v>
      </c>
      <c r="G52" s="36" t="s">
        <v>149</v>
      </c>
      <c r="H52" s="52" t="s">
        <v>69</v>
      </c>
      <c r="I52" s="36" t="s">
        <v>211</v>
      </c>
      <c r="J52" s="44"/>
    </row>
    <row r="53" spans="1:10" ht="15" customHeight="1">
      <c r="A53" s="33"/>
      <c r="B53" s="47"/>
      <c r="C53" s="51" t="s">
        <v>130</v>
      </c>
      <c r="D53" s="51" t="s">
        <v>70</v>
      </c>
      <c r="E53" s="36" t="s">
        <v>201</v>
      </c>
      <c r="F53" s="36" t="s">
        <v>71</v>
      </c>
      <c r="G53" s="36" t="s">
        <v>148</v>
      </c>
      <c r="H53" s="52">
        <v>117.9</v>
      </c>
      <c r="I53" s="36" t="s">
        <v>72</v>
      </c>
      <c r="J53" s="44"/>
    </row>
    <row r="54" spans="1:10" ht="15" customHeight="1">
      <c r="A54" s="33"/>
      <c r="B54" s="47"/>
      <c r="C54" s="51" t="s">
        <v>143</v>
      </c>
      <c r="D54" s="51" t="s">
        <v>73</v>
      </c>
      <c r="E54" s="36" t="s">
        <v>201</v>
      </c>
      <c r="F54" s="36" t="s">
        <v>147</v>
      </c>
      <c r="G54" s="36" t="s">
        <v>229</v>
      </c>
      <c r="H54" s="52" t="s">
        <v>74</v>
      </c>
      <c r="I54" s="36"/>
      <c r="J54" s="44"/>
    </row>
    <row r="55" spans="1:10" ht="15" customHeight="1">
      <c r="A55" s="33"/>
      <c r="B55" s="47"/>
      <c r="C55" s="51" t="s">
        <v>143</v>
      </c>
      <c r="D55" s="51" t="s">
        <v>76</v>
      </c>
      <c r="E55" s="36" t="s">
        <v>201</v>
      </c>
      <c r="F55" s="36" t="s">
        <v>6</v>
      </c>
      <c r="G55" s="36" t="s">
        <v>146</v>
      </c>
      <c r="H55" s="52" t="s">
        <v>74</v>
      </c>
      <c r="I55" s="36"/>
      <c r="J55" s="44"/>
    </row>
    <row r="56" spans="1:10" ht="15" customHeight="1">
      <c r="A56" s="33"/>
      <c r="B56" s="47"/>
      <c r="C56" s="51" t="s">
        <v>143</v>
      </c>
      <c r="D56" s="51" t="s">
        <v>77</v>
      </c>
      <c r="E56" s="36" t="s">
        <v>201</v>
      </c>
      <c r="F56" s="36" t="s">
        <v>6</v>
      </c>
      <c r="G56" s="36" t="s">
        <v>6</v>
      </c>
      <c r="H56" s="52" t="s">
        <v>74</v>
      </c>
      <c r="I56" s="36"/>
      <c r="J56" s="44"/>
    </row>
    <row r="57" spans="1:10" ht="15" customHeight="1">
      <c r="A57" s="33"/>
      <c r="B57" s="47"/>
      <c r="C57" s="51" t="s">
        <v>130</v>
      </c>
      <c r="D57" s="51" t="s">
        <v>78</v>
      </c>
      <c r="E57" s="36" t="s">
        <v>201</v>
      </c>
      <c r="F57" s="36" t="s">
        <v>79</v>
      </c>
      <c r="G57" s="36" t="s">
        <v>145</v>
      </c>
      <c r="H57" s="52">
        <v>5.6</v>
      </c>
      <c r="I57" s="36" t="s">
        <v>204</v>
      </c>
      <c r="J57" s="44"/>
    </row>
    <row r="58" spans="1:10" ht="15" customHeight="1">
      <c r="A58" s="33"/>
      <c r="B58" s="47"/>
      <c r="C58" s="51" t="s">
        <v>130</v>
      </c>
      <c r="D58" s="51" t="s">
        <v>80</v>
      </c>
      <c r="E58" s="36" t="s">
        <v>201</v>
      </c>
      <c r="F58" s="36" t="s">
        <v>81</v>
      </c>
      <c r="G58" s="36" t="s">
        <v>144</v>
      </c>
      <c r="H58" s="52">
        <v>8.07</v>
      </c>
      <c r="I58" s="36" t="s">
        <v>82</v>
      </c>
      <c r="J58" s="44"/>
    </row>
    <row r="59" spans="1:10" ht="15" customHeight="1">
      <c r="A59" s="33"/>
      <c r="B59" s="47"/>
      <c r="C59" s="51" t="s">
        <v>143</v>
      </c>
      <c r="D59" s="51" t="s">
        <v>83</v>
      </c>
      <c r="E59" s="36" t="s">
        <v>201</v>
      </c>
      <c r="F59" s="36" t="s">
        <v>81</v>
      </c>
      <c r="G59" s="36" t="s">
        <v>142</v>
      </c>
      <c r="H59" s="52">
        <v>57.72</v>
      </c>
      <c r="I59" s="36" t="s">
        <v>84</v>
      </c>
      <c r="J59" s="44"/>
    </row>
    <row r="60" spans="1:10" ht="15" customHeight="1">
      <c r="A60" s="33"/>
      <c r="B60" s="47"/>
      <c r="C60" s="51" t="s">
        <v>143</v>
      </c>
      <c r="D60" s="51" t="s">
        <v>233</v>
      </c>
      <c r="E60" s="36" t="s">
        <v>201</v>
      </c>
      <c r="F60" s="36" t="s">
        <v>6</v>
      </c>
      <c r="G60" s="36" t="s">
        <v>253</v>
      </c>
      <c r="H60" s="52">
        <v>2.64</v>
      </c>
      <c r="I60" s="36" t="s">
        <v>210</v>
      </c>
      <c r="J60" s="44"/>
    </row>
    <row r="61" spans="1:10" ht="15" customHeight="1">
      <c r="A61" s="33"/>
      <c r="B61" s="47"/>
      <c r="C61" s="51" t="s">
        <v>130</v>
      </c>
      <c r="D61" s="51" t="s">
        <v>88</v>
      </c>
      <c r="E61" s="36" t="s">
        <v>201</v>
      </c>
      <c r="F61" s="36" t="s">
        <v>89</v>
      </c>
      <c r="G61" s="36" t="s">
        <v>140</v>
      </c>
      <c r="H61" s="52">
        <v>17.4</v>
      </c>
      <c r="I61" s="36" t="s">
        <v>90</v>
      </c>
      <c r="J61" s="44"/>
    </row>
    <row r="62" spans="1:10" ht="15" customHeight="1">
      <c r="A62" s="33"/>
      <c r="B62" s="47"/>
      <c r="C62" s="51" t="s">
        <v>130</v>
      </c>
      <c r="D62" s="51" t="s">
        <v>91</v>
      </c>
      <c r="E62" s="36" t="s">
        <v>279</v>
      </c>
      <c r="F62" s="36" t="s">
        <v>92</v>
      </c>
      <c r="G62" s="36" t="s">
        <v>139</v>
      </c>
      <c r="H62" s="52" t="s">
        <v>94</v>
      </c>
      <c r="I62" s="36" t="s">
        <v>93</v>
      </c>
      <c r="J62" s="44"/>
    </row>
    <row r="63" spans="1:10" ht="15" customHeight="1">
      <c r="A63" s="33"/>
      <c r="B63" s="47"/>
      <c r="C63" s="51" t="s">
        <v>130</v>
      </c>
      <c r="D63" s="51" t="s">
        <v>95</v>
      </c>
      <c r="E63" s="36" t="s">
        <v>168</v>
      </c>
      <c r="F63" s="36" t="s">
        <v>96</v>
      </c>
      <c r="G63" s="36" t="s">
        <v>138</v>
      </c>
      <c r="H63" s="52">
        <v>0.4</v>
      </c>
      <c r="I63" s="36" t="s">
        <v>97</v>
      </c>
      <c r="J63" s="44"/>
    </row>
    <row r="64" spans="1:10" ht="15" customHeight="1">
      <c r="A64" s="33"/>
      <c r="B64" s="47"/>
      <c r="C64" s="51" t="s">
        <v>130</v>
      </c>
      <c r="D64" s="51" t="s">
        <v>98</v>
      </c>
      <c r="E64" s="36" t="s">
        <v>168</v>
      </c>
      <c r="F64" s="36" t="s">
        <v>26</v>
      </c>
      <c r="G64" s="36" t="s">
        <v>137</v>
      </c>
      <c r="H64" s="52" t="s">
        <v>99</v>
      </c>
      <c r="I64" s="36" t="s">
        <v>97</v>
      </c>
      <c r="J64" s="44"/>
    </row>
    <row r="65" spans="1:10" ht="15" customHeight="1">
      <c r="A65" s="33"/>
      <c r="B65" s="47"/>
      <c r="C65" s="51" t="s">
        <v>130</v>
      </c>
      <c r="D65" s="51" t="s">
        <v>234</v>
      </c>
      <c r="E65" s="36" t="s">
        <v>196</v>
      </c>
      <c r="F65" s="36" t="s">
        <v>100</v>
      </c>
      <c r="G65" s="36" t="s">
        <v>136</v>
      </c>
      <c r="H65" s="52" t="s">
        <v>34</v>
      </c>
      <c r="I65" s="36" t="s">
        <v>97</v>
      </c>
      <c r="J65" s="44"/>
    </row>
    <row r="66" spans="1:10" ht="15" customHeight="1">
      <c r="A66" s="33"/>
      <c r="B66" s="47"/>
      <c r="C66" s="51" t="s">
        <v>130</v>
      </c>
      <c r="D66" s="51" t="s">
        <v>235</v>
      </c>
      <c r="E66" s="36" t="s">
        <v>279</v>
      </c>
      <c r="F66" s="36" t="s">
        <v>22</v>
      </c>
      <c r="G66" s="36" t="s">
        <v>135</v>
      </c>
      <c r="H66" s="52" t="s">
        <v>53</v>
      </c>
      <c r="I66" s="36" t="s">
        <v>101</v>
      </c>
      <c r="J66" s="44"/>
    </row>
    <row r="67" spans="1:10" ht="15" customHeight="1">
      <c r="A67" s="33"/>
      <c r="B67" s="47"/>
      <c r="C67" s="51" t="s">
        <v>130</v>
      </c>
      <c r="D67" s="51" t="s">
        <v>236</v>
      </c>
      <c r="E67" s="36" t="s">
        <v>279</v>
      </c>
      <c r="F67" s="36" t="s">
        <v>22</v>
      </c>
      <c r="G67" s="36" t="s">
        <v>135</v>
      </c>
      <c r="H67" s="52" t="s">
        <v>28</v>
      </c>
      <c r="I67" s="36" t="s">
        <v>102</v>
      </c>
      <c r="J67" s="44"/>
    </row>
    <row r="68" spans="1:10" ht="15" customHeight="1">
      <c r="A68" s="33"/>
      <c r="B68" s="47"/>
      <c r="C68" s="51" t="s">
        <v>130</v>
      </c>
      <c r="D68" s="51" t="s">
        <v>103</v>
      </c>
      <c r="E68" s="36" t="s">
        <v>279</v>
      </c>
      <c r="F68" s="36" t="s">
        <v>250</v>
      </c>
      <c r="G68" s="36" t="s">
        <v>134</v>
      </c>
      <c r="H68" s="52" t="s">
        <v>13</v>
      </c>
      <c r="I68" s="36" t="s">
        <v>104</v>
      </c>
      <c r="J68" s="44"/>
    </row>
    <row r="69" spans="1:10" ht="15" customHeight="1">
      <c r="A69" s="33"/>
      <c r="B69" s="47"/>
      <c r="C69" s="51" t="s">
        <v>130</v>
      </c>
      <c r="D69" s="51" t="s">
        <v>237</v>
      </c>
      <c r="E69" s="36" t="s">
        <v>168</v>
      </c>
      <c r="F69" s="36" t="s">
        <v>85</v>
      </c>
      <c r="G69" s="36" t="s">
        <v>141</v>
      </c>
      <c r="H69" s="52" t="s">
        <v>87</v>
      </c>
      <c r="I69" s="36" t="s">
        <v>86</v>
      </c>
      <c r="J69" s="44"/>
    </row>
    <row r="70" spans="1:10" ht="15" customHeight="1">
      <c r="A70" s="33"/>
      <c r="B70" s="47"/>
      <c r="C70" s="51" t="s">
        <v>130</v>
      </c>
      <c r="D70" s="51" t="s">
        <v>238</v>
      </c>
      <c r="E70" s="36" t="s">
        <v>168</v>
      </c>
      <c r="F70" s="36" t="s">
        <v>106</v>
      </c>
      <c r="G70" s="36" t="s">
        <v>133</v>
      </c>
      <c r="H70" s="52">
        <v>10.7</v>
      </c>
      <c r="I70" s="36" t="s">
        <v>222</v>
      </c>
      <c r="J70" s="44"/>
    </row>
    <row r="71" spans="1:10" ht="15" customHeight="1">
      <c r="A71" s="33"/>
      <c r="B71" s="47"/>
      <c r="C71" s="51" t="s">
        <v>130</v>
      </c>
      <c r="D71" s="51" t="s">
        <v>239</v>
      </c>
      <c r="E71" s="36" t="s">
        <v>168</v>
      </c>
      <c r="F71" s="36" t="s">
        <v>26</v>
      </c>
      <c r="G71" s="36" t="s">
        <v>132</v>
      </c>
      <c r="H71" s="52" t="s">
        <v>110</v>
      </c>
      <c r="I71" s="36" t="s">
        <v>109</v>
      </c>
      <c r="J71" s="44"/>
    </row>
    <row r="72" spans="1:10" ht="15" customHeight="1">
      <c r="A72" s="33"/>
      <c r="B72" s="47"/>
      <c r="C72" s="51" t="s">
        <v>130</v>
      </c>
      <c r="D72" s="51" t="s">
        <v>240</v>
      </c>
      <c r="E72" s="36" t="s">
        <v>168</v>
      </c>
      <c r="F72" s="36" t="s">
        <v>112</v>
      </c>
      <c r="G72" s="36" t="s">
        <v>131</v>
      </c>
      <c r="H72" s="52">
        <v>0.95</v>
      </c>
      <c r="I72" s="36" t="s">
        <v>113</v>
      </c>
      <c r="J72" s="44"/>
    </row>
    <row r="73" spans="1:10" ht="15" customHeight="1">
      <c r="A73" s="33"/>
      <c r="B73" s="47"/>
      <c r="C73" s="51" t="s">
        <v>130</v>
      </c>
      <c r="D73" s="51" t="s">
        <v>330</v>
      </c>
      <c r="E73" s="36" t="s">
        <v>196</v>
      </c>
      <c r="F73" s="36" t="s">
        <v>223</v>
      </c>
      <c r="G73" s="36" t="s">
        <v>129</v>
      </c>
      <c r="H73" s="52">
        <v>0.02</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122</v>
      </c>
      <c r="D83" s="90"/>
      <c r="E83" s="90"/>
      <c r="F83" s="90"/>
      <c r="G83" s="90"/>
      <c r="H83" s="90"/>
      <c r="I83" s="91"/>
      <c r="J83" s="44"/>
    </row>
    <row r="84" spans="1:10" ht="15" customHeight="1">
      <c r="A84" s="33"/>
      <c r="B84" s="47"/>
      <c r="C84" s="89" t="s">
        <v>121</v>
      </c>
      <c r="D84" s="90"/>
      <c r="E84" s="90"/>
      <c r="F84" s="90"/>
      <c r="G84" s="90"/>
      <c r="H84" s="90"/>
      <c r="I84" s="91"/>
      <c r="J84" s="44"/>
    </row>
    <row r="85" spans="1:10" ht="15" customHeight="1">
      <c r="A85" s="33"/>
      <c r="B85" s="47"/>
      <c r="C85" s="89" t="s">
        <v>120</v>
      </c>
      <c r="D85" s="90"/>
      <c r="E85" s="90"/>
      <c r="F85" s="90"/>
      <c r="G85" s="90"/>
      <c r="H85" s="90"/>
      <c r="I85" s="91"/>
      <c r="J85" s="44"/>
    </row>
    <row r="86" spans="1:10" ht="15" customHeight="1">
      <c r="A86" s="33"/>
      <c r="B86" s="47"/>
      <c r="C86" s="89" t="s">
        <v>119</v>
      </c>
      <c r="D86" s="90"/>
      <c r="E86" s="90"/>
      <c r="F86" s="90"/>
      <c r="G86" s="90"/>
      <c r="H86" s="90"/>
      <c r="I86" s="91"/>
      <c r="J86" s="44"/>
    </row>
    <row r="87" spans="1:10" ht="15" customHeight="1">
      <c r="A87" s="33"/>
      <c r="B87" s="47"/>
      <c r="C87" s="89" t="s">
        <v>118</v>
      </c>
      <c r="D87" s="90"/>
      <c r="E87" s="90"/>
      <c r="F87" s="90"/>
      <c r="G87" s="90"/>
      <c r="H87" s="90"/>
      <c r="I87" s="91"/>
      <c r="J87" s="44"/>
    </row>
    <row r="88" spans="1:10" ht="15" customHeight="1">
      <c r="A88" s="33"/>
      <c r="B88" s="47"/>
      <c r="C88" s="89" t="s">
        <v>117</v>
      </c>
      <c r="D88" s="90"/>
      <c r="E88" s="90"/>
      <c r="F88" s="90"/>
      <c r="G88" s="90"/>
      <c r="H88" s="90"/>
      <c r="I88" s="91"/>
      <c r="J88" s="44"/>
    </row>
    <row r="89" spans="2:10" ht="15" customHeight="1">
      <c r="B89" s="47"/>
      <c r="C89" s="89" t="s">
        <v>116</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37">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209189</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316</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44270</v>
      </c>
      <c r="F10" s="85"/>
      <c r="G10" s="48" t="s">
        <v>176</v>
      </c>
      <c r="H10" s="45" t="s">
        <v>175</v>
      </c>
      <c r="I10" s="45"/>
      <c r="J10" s="44"/>
    </row>
    <row r="11" spans="1:10" ht="15" customHeight="1">
      <c r="A11" s="33"/>
      <c r="B11" s="47"/>
      <c r="C11" s="84" t="s">
        <v>174</v>
      </c>
      <c r="D11" s="84"/>
      <c r="E11" s="85">
        <v>44271</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279</v>
      </c>
      <c r="F14" s="36" t="s">
        <v>297</v>
      </c>
      <c r="G14" s="36" t="s">
        <v>134</v>
      </c>
      <c r="H14" s="52" t="s">
        <v>13</v>
      </c>
      <c r="I14" s="36" t="s">
        <v>12</v>
      </c>
      <c r="J14" s="44"/>
    </row>
    <row r="15" spans="1:10" ht="15" customHeight="1">
      <c r="A15" s="33"/>
      <c r="B15" s="47"/>
      <c r="C15" s="51" t="s">
        <v>151</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279</v>
      </c>
      <c r="F24" s="36" t="s">
        <v>22</v>
      </c>
      <c r="G24" s="36" t="s">
        <v>135</v>
      </c>
      <c r="H24" s="52" t="s">
        <v>24</v>
      </c>
      <c r="I24" s="36" t="s">
        <v>23</v>
      </c>
      <c r="J24" s="44"/>
    </row>
    <row r="25" spans="1:10" ht="15" customHeight="1">
      <c r="A25" s="33"/>
      <c r="B25" s="47"/>
      <c r="C25" s="51" t="s">
        <v>130</v>
      </c>
      <c r="D25" s="51" t="s">
        <v>25</v>
      </c>
      <c r="E25" s="36" t="s">
        <v>206</v>
      </c>
      <c r="F25" s="36" t="s">
        <v>26</v>
      </c>
      <c r="G25" s="36" t="s">
        <v>163</v>
      </c>
      <c r="H25" s="52" t="s">
        <v>28</v>
      </c>
      <c r="I25" s="36" t="s">
        <v>27</v>
      </c>
      <c r="J25" s="44"/>
    </row>
    <row r="26" spans="1:10" ht="15" customHeight="1">
      <c r="A26" s="33"/>
      <c r="B26" s="47"/>
      <c r="C26" s="51" t="s">
        <v>130</v>
      </c>
      <c r="D26" s="51" t="s">
        <v>29</v>
      </c>
      <c r="E26" s="36" t="s">
        <v>168</v>
      </c>
      <c r="F26" s="36" t="s">
        <v>30</v>
      </c>
      <c r="G26" s="36" t="s">
        <v>162</v>
      </c>
      <c r="H26" s="52">
        <v>3.2</v>
      </c>
      <c r="I26" s="36" t="s">
        <v>31</v>
      </c>
      <c r="J26" s="44"/>
    </row>
    <row r="27" spans="1:10" ht="15" customHeight="1">
      <c r="A27" s="33"/>
      <c r="B27" s="47"/>
      <c r="C27" s="51" t="s">
        <v>130</v>
      </c>
      <c r="D27" s="51" t="s">
        <v>32</v>
      </c>
      <c r="E27" s="36" t="s">
        <v>279</v>
      </c>
      <c r="F27" s="36" t="s">
        <v>22</v>
      </c>
      <c r="G27" s="36" t="s">
        <v>135</v>
      </c>
      <c r="H27" s="52" t="s">
        <v>34</v>
      </c>
      <c r="I27" s="36" t="s">
        <v>33</v>
      </c>
      <c r="J27" s="44"/>
    </row>
    <row r="28" spans="1:10" ht="15" customHeight="1">
      <c r="A28" s="33"/>
      <c r="B28" s="47"/>
      <c r="C28" s="51" t="s">
        <v>130</v>
      </c>
      <c r="D28" s="51" t="s">
        <v>35</v>
      </c>
      <c r="E28" s="36" t="s">
        <v>168</v>
      </c>
      <c r="F28" s="36" t="s">
        <v>36</v>
      </c>
      <c r="G28" s="36" t="s">
        <v>161</v>
      </c>
      <c r="H28" s="52" t="s">
        <v>38</v>
      </c>
      <c r="I28" s="36" t="s">
        <v>37</v>
      </c>
      <c r="J28" s="44"/>
    </row>
    <row r="29" spans="1:10" ht="15" customHeight="1">
      <c r="A29" s="33"/>
      <c r="B29" s="47"/>
      <c r="C29" s="51" t="s">
        <v>130</v>
      </c>
      <c r="D29" s="51" t="s">
        <v>39</v>
      </c>
      <c r="E29" s="36" t="s">
        <v>168</v>
      </c>
      <c r="F29" s="36" t="s">
        <v>40</v>
      </c>
      <c r="G29" s="36" t="s">
        <v>153</v>
      </c>
      <c r="H29" s="52" t="s">
        <v>317</v>
      </c>
      <c r="I29" s="36" t="s">
        <v>37</v>
      </c>
      <c r="J29" s="44"/>
    </row>
    <row r="30" spans="1:10" ht="15" customHeight="1">
      <c r="A30" s="33"/>
      <c r="B30" s="47"/>
      <c r="C30" s="51" t="s">
        <v>130</v>
      </c>
      <c r="D30" s="51" t="s">
        <v>41</v>
      </c>
      <c r="E30" s="36" t="s">
        <v>168</v>
      </c>
      <c r="F30" s="36" t="s">
        <v>42</v>
      </c>
      <c r="G30" s="36" t="s">
        <v>160</v>
      </c>
      <c r="H30" s="52">
        <v>5</v>
      </c>
      <c r="I30" s="36" t="s">
        <v>43</v>
      </c>
      <c r="J30" s="44"/>
    </row>
    <row r="31" spans="1:10" ht="15" customHeight="1">
      <c r="A31" s="33"/>
      <c r="B31" s="47"/>
      <c r="C31" s="51" t="s">
        <v>130</v>
      </c>
      <c r="D31" s="51" t="s">
        <v>45</v>
      </c>
      <c r="E31" s="36" t="s">
        <v>168</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279</v>
      </c>
      <c r="F44" s="36" t="s">
        <v>22</v>
      </c>
      <c r="G44" s="36" t="s">
        <v>135</v>
      </c>
      <c r="H44" s="52" t="s">
        <v>53</v>
      </c>
      <c r="I44" s="36" t="s">
        <v>52</v>
      </c>
      <c r="J44" s="44"/>
    </row>
    <row r="45" spans="1:10" ht="15" customHeight="1">
      <c r="A45" s="33"/>
      <c r="B45" s="47"/>
      <c r="C45" s="51" t="s">
        <v>130</v>
      </c>
      <c r="D45" s="51" t="s">
        <v>54</v>
      </c>
      <c r="E45" s="36" t="s">
        <v>199</v>
      </c>
      <c r="F45" s="36" t="s">
        <v>55</v>
      </c>
      <c r="G45" s="36" t="s">
        <v>156</v>
      </c>
      <c r="H45" s="52" t="s">
        <v>56</v>
      </c>
      <c r="I45" s="36" t="s">
        <v>204</v>
      </c>
      <c r="J45" s="44"/>
    </row>
    <row r="46" spans="1:10" ht="15" customHeight="1">
      <c r="A46" s="33"/>
      <c r="B46" s="47"/>
      <c r="C46" s="51" t="s">
        <v>130</v>
      </c>
      <c r="D46" s="51" t="s">
        <v>57</v>
      </c>
      <c r="E46" s="36" t="s">
        <v>206</v>
      </c>
      <c r="F46" s="36" t="s">
        <v>58</v>
      </c>
      <c r="G46" s="36" t="s">
        <v>155</v>
      </c>
      <c r="H46" s="52">
        <v>9</v>
      </c>
      <c r="I46" s="36" t="s">
        <v>204</v>
      </c>
      <c r="J46" s="44"/>
    </row>
    <row r="47" spans="1:10" ht="15" customHeight="1">
      <c r="A47" s="33"/>
      <c r="B47" s="47"/>
      <c r="C47" s="51" t="s">
        <v>130</v>
      </c>
      <c r="D47" s="51" t="s">
        <v>59</v>
      </c>
      <c r="E47" s="36" t="s">
        <v>168</v>
      </c>
      <c r="F47" s="36" t="s">
        <v>60</v>
      </c>
      <c r="G47" s="36" t="s">
        <v>153</v>
      </c>
      <c r="H47" s="52" t="s">
        <v>38</v>
      </c>
      <c r="I47" s="36" t="s">
        <v>37</v>
      </c>
      <c r="J47" s="44"/>
    </row>
    <row r="48" spans="1:10" ht="15" customHeight="1">
      <c r="A48" s="33"/>
      <c r="B48" s="47"/>
      <c r="C48" s="51" t="s">
        <v>130</v>
      </c>
      <c r="D48" s="51" t="s">
        <v>61</v>
      </c>
      <c r="E48" s="36" t="s">
        <v>249</v>
      </c>
      <c r="F48" s="36" t="s">
        <v>62</v>
      </c>
      <c r="G48" s="36" t="s">
        <v>152</v>
      </c>
      <c r="H48" s="52" t="s">
        <v>49</v>
      </c>
      <c r="I48" s="36" t="s">
        <v>63</v>
      </c>
      <c r="J48" s="44"/>
    </row>
    <row r="49" spans="1:10" ht="15" customHeight="1">
      <c r="A49" s="33"/>
      <c r="B49" s="47"/>
      <c r="C49" s="51" t="s">
        <v>197</v>
      </c>
      <c r="D49" s="51" t="s">
        <v>64</v>
      </c>
      <c r="E49" s="36" t="s">
        <v>277</v>
      </c>
      <c r="F49" s="36" t="s">
        <v>65</v>
      </c>
      <c r="G49" s="36" t="s">
        <v>150</v>
      </c>
      <c r="H49" s="52" t="s">
        <v>66</v>
      </c>
      <c r="I49" s="36" t="s">
        <v>19</v>
      </c>
      <c r="J49" s="44"/>
    </row>
    <row r="50" spans="1:10" ht="15" customHeight="1">
      <c r="A50" s="33"/>
      <c r="B50" s="47"/>
      <c r="C50" s="51" t="s">
        <v>143</v>
      </c>
      <c r="D50" s="51" t="s">
        <v>207</v>
      </c>
      <c r="E50" s="36" t="s">
        <v>201</v>
      </c>
      <c r="F50" s="36" t="s">
        <v>232</v>
      </c>
      <c r="G50" s="36" t="s">
        <v>6</v>
      </c>
      <c r="H50" s="52">
        <v>34.59</v>
      </c>
      <c r="I50" s="36" t="s">
        <v>210</v>
      </c>
      <c r="J50" s="44"/>
    </row>
    <row r="51" spans="1:10" ht="15" customHeight="1">
      <c r="A51" s="33"/>
      <c r="B51" s="47"/>
      <c r="C51" s="51" t="s">
        <v>143</v>
      </c>
      <c r="D51" s="51" t="s">
        <v>67</v>
      </c>
      <c r="E51" s="36" t="s">
        <v>201</v>
      </c>
      <c r="F51" s="36" t="s">
        <v>5</v>
      </c>
      <c r="G51" s="36" t="s">
        <v>149</v>
      </c>
      <c r="H51" s="52">
        <v>0</v>
      </c>
      <c r="I51" s="36" t="s">
        <v>211</v>
      </c>
      <c r="J51" s="44"/>
    </row>
    <row r="52" spans="1:10" ht="15" customHeight="1">
      <c r="A52" s="33"/>
      <c r="B52" s="47"/>
      <c r="C52" s="51" t="s">
        <v>151</v>
      </c>
      <c r="D52" s="51" t="s">
        <v>68</v>
      </c>
      <c r="E52" s="36" t="s">
        <v>201</v>
      </c>
      <c r="F52" s="36" t="s">
        <v>5</v>
      </c>
      <c r="G52" s="36" t="s">
        <v>149</v>
      </c>
      <c r="H52" s="52" t="s">
        <v>69</v>
      </c>
      <c r="I52" s="36" t="s">
        <v>211</v>
      </c>
      <c r="J52" s="44"/>
    </row>
    <row r="53" spans="1:10" ht="15" customHeight="1">
      <c r="A53" s="33"/>
      <c r="B53" s="47"/>
      <c r="C53" s="51" t="s">
        <v>130</v>
      </c>
      <c r="D53" s="51" t="s">
        <v>70</v>
      </c>
      <c r="E53" s="36" t="s">
        <v>201</v>
      </c>
      <c r="F53" s="36" t="s">
        <v>71</v>
      </c>
      <c r="G53" s="36" t="s">
        <v>148</v>
      </c>
      <c r="H53" s="52">
        <v>118.5</v>
      </c>
      <c r="I53" s="36" t="s">
        <v>72</v>
      </c>
      <c r="J53" s="44"/>
    </row>
    <row r="54" spans="1:10" ht="15" customHeight="1">
      <c r="A54" s="33"/>
      <c r="B54" s="47"/>
      <c r="C54" s="51" t="s">
        <v>143</v>
      </c>
      <c r="D54" s="51" t="s">
        <v>73</v>
      </c>
      <c r="E54" s="36" t="s">
        <v>201</v>
      </c>
      <c r="F54" s="36" t="s">
        <v>147</v>
      </c>
      <c r="G54" s="36" t="s">
        <v>229</v>
      </c>
      <c r="H54" s="52" t="s">
        <v>74</v>
      </c>
      <c r="I54" s="36"/>
      <c r="J54" s="44"/>
    </row>
    <row r="55" spans="1:10" ht="15" customHeight="1">
      <c r="A55" s="33"/>
      <c r="B55" s="47"/>
      <c r="C55" s="51" t="s">
        <v>143</v>
      </c>
      <c r="D55" s="51" t="s">
        <v>76</v>
      </c>
      <c r="E55" s="36" t="s">
        <v>201</v>
      </c>
      <c r="F55" s="36" t="s">
        <v>6</v>
      </c>
      <c r="G55" s="36" t="s">
        <v>146</v>
      </c>
      <c r="H55" s="52" t="s">
        <v>74</v>
      </c>
      <c r="I55" s="36"/>
      <c r="J55" s="44"/>
    </row>
    <row r="56" spans="1:10" ht="15" customHeight="1">
      <c r="A56" s="33"/>
      <c r="B56" s="47"/>
      <c r="C56" s="51" t="s">
        <v>143</v>
      </c>
      <c r="D56" s="51" t="s">
        <v>77</v>
      </c>
      <c r="E56" s="36" t="s">
        <v>201</v>
      </c>
      <c r="F56" s="36" t="s">
        <v>6</v>
      </c>
      <c r="G56" s="36" t="s">
        <v>6</v>
      </c>
      <c r="H56" s="52" t="s">
        <v>74</v>
      </c>
      <c r="I56" s="36"/>
      <c r="J56" s="44"/>
    </row>
    <row r="57" spans="1:10" ht="15" customHeight="1">
      <c r="A57" s="33"/>
      <c r="B57" s="47"/>
      <c r="C57" s="51" t="s">
        <v>130</v>
      </c>
      <c r="D57" s="51" t="s">
        <v>78</v>
      </c>
      <c r="E57" s="36" t="s">
        <v>201</v>
      </c>
      <c r="F57" s="36" t="s">
        <v>79</v>
      </c>
      <c r="G57" s="36" t="s">
        <v>145</v>
      </c>
      <c r="H57" s="52">
        <v>5.5</v>
      </c>
      <c r="I57" s="36" t="s">
        <v>204</v>
      </c>
      <c r="J57" s="44"/>
    </row>
    <row r="58" spans="1:10" ht="15" customHeight="1">
      <c r="A58" s="33"/>
      <c r="B58" s="47"/>
      <c r="C58" s="51" t="s">
        <v>130</v>
      </c>
      <c r="D58" s="51" t="s">
        <v>80</v>
      </c>
      <c r="E58" s="36" t="s">
        <v>201</v>
      </c>
      <c r="F58" s="36" t="s">
        <v>81</v>
      </c>
      <c r="G58" s="36" t="s">
        <v>144</v>
      </c>
      <c r="H58" s="52">
        <v>8.18</v>
      </c>
      <c r="I58" s="36" t="s">
        <v>82</v>
      </c>
      <c r="J58" s="44"/>
    </row>
    <row r="59" spans="1:10" ht="15" customHeight="1">
      <c r="A59" s="33"/>
      <c r="B59" s="47"/>
      <c r="C59" s="51" t="s">
        <v>143</v>
      </c>
      <c r="D59" s="51" t="s">
        <v>83</v>
      </c>
      <c r="E59" s="36" t="s">
        <v>201</v>
      </c>
      <c r="F59" s="36" t="s">
        <v>81</v>
      </c>
      <c r="G59" s="36" t="s">
        <v>142</v>
      </c>
      <c r="H59" s="52">
        <v>56.69</v>
      </c>
      <c r="I59" s="36" t="s">
        <v>84</v>
      </c>
      <c r="J59" s="44"/>
    </row>
    <row r="60" spans="1:10" ht="15" customHeight="1">
      <c r="A60" s="33"/>
      <c r="B60" s="47"/>
      <c r="C60" s="51" t="s">
        <v>143</v>
      </c>
      <c r="D60" s="51" t="s">
        <v>233</v>
      </c>
      <c r="E60" s="36" t="s">
        <v>201</v>
      </c>
      <c r="F60" s="36" t="s">
        <v>6</v>
      </c>
      <c r="G60" s="36" t="s">
        <v>253</v>
      </c>
      <c r="H60" s="52">
        <v>4.6</v>
      </c>
      <c r="I60" s="36" t="s">
        <v>210</v>
      </c>
      <c r="J60" s="44"/>
    </row>
    <row r="61" spans="1:10" ht="15" customHeight="1">
      <c r="A61" s="33"/>
      <c r="B61" s="47"/>
      <c r="C61" s="51" t="s">
        <v>130</v>
      </c>
      <c r="D61" s="51" t="s">
        <v>88</v>
      </c>
      <c r="E61" s="36" t="s">
        <v>201</v>
      </c>
      <c r="F61" s="36" t="s">
        <v>89</v>
      </c>
      <c r="G61" s="36" t="s">
        <v>140</v>
      </c>
      <c r="H61" s="52">
        <v>17.4</v>
      </c>
      <c r="I61" s="36" t="s">
        <v>90</v>
      </c>
      <c r="J61" s="44"/>
    </row>
    <row r="62" spans="1:10" ht="15" customHeight="1">
      <c r="A62" s="33"/>
      <c r="B62" s="47"/>
      <c r="C62" s="51" t="s">
        <v>130</v>
      </c>
      <c r="D62" s="51" t="s">
        <v>91</v>
      </c>
      <c r="E62" s="36" t="s">
        <v>279</v>
      </c>
      <c r="F62" s="36" t="s">
        <v>92</v>
      </c>
      <c r="G62" s="36" t="s">
        <v>139</v>
      </c>
      <c r="H62" s="52" t="s">
        <v>94</v>
      </c>
      <c r="I62" s="36" t="s">
        <v>93</v>
      </c>
      <c r="J62" s="44"/>
    </row>
    <row r="63" spans="1:10" ht="15" customHeight="1">
      <c r="A63" s="33"/>
      <c r="B63" s="47"/>
      <c r="C63" s="51" t="s">
        <v>130</v>
      </c>
      <c r="D63" s="51" t="s">
        <v>95</v>
      </c>
      <c r="E63" s="36" t="s">
        <v>168</v>
      </c>
      <c r="F63" s="36" t="s">
        <v>96</v>
      </c>
      <c r="G63" s="36" t="s">
        <v>138</v>
      </c>
      <c r="H63" s="52">
        <v>0.4</v>
      </c>
      <c r="I63" s="36" t="s">
        <v>97</v>
      </c>
      <c r="J63" s="44"/>
    </row>
    <row r="64" spans="1:10" ht="15" customHeight="1">
      <c r="A64" s="33"/>
      <c r="B64" s="47"/>
      <c r="C64" s="51" t="s">
        <v>130</v>
      </c>
      <c r="D64" s="51" t="s">
        <v>98</v>
      </c>
      <c r="E64" s="36" t="s">
        <v>168</v>
      </c>
      <c r="F64" s="36" t="s">
        <v>26</v>
      </c>
      <c r="G64" s="36" t="s">
        <v>137</v>
      </c>
      <c r="H64" s="52" t="s">
        <v>99</v>
      </c>
      <c r="I64" s="36" t="s">
        <v>97</v>
      </c>
      <c r="J64" s="44"/>
    </row>
    <row r="65" spans="1:10" ht="15" customHeight="1">
      <c r="A65" s="33"/>
      <c r="B65" s="47"/>
      <c r="C65" s="51" t="s">
        <v>130</v>
      </c>
      <c r="D65" s="51" t="s">
        <v>234</v>
      </c>
      <c r="E65" s="36" t="s">
        <v>196</v>
      </c>
      <c r="F65" s="36" t="s">
        <v>100</v>
      </c>
      <c r="G65" s="36" t="s">
        <v>136</v>
      </c>
      <c r="H65" s="52" t="s">
        <v>34</v>
      </c>
      <c r="I65" s="36" t="s">
        <v>97</v>
      </c>
      <c r="J65" s="44"/>
    </row>
    <row r="66" spans="1:10" ht="15" customHeight="1">
      <c r="A66" s="33"/>
      <c r="B66" s="47"/>
      <c r="C66" s="51" t="s">
        <v>130</v>
      </c>
      <c r="D66" s="51" t="s">
        <v>235</v>
      </c>
      <c r="E66" s="36" t="s">
        <v>279</v>
      </c>
      <c r="F66" s="36" t="s">
        <v>22</v>
      </c>
      <c r="G66" s="36" t="s">
        <v>135</v>
      </c>
      <c r="H66" s="52" t="s">
        <v>53</v>
      </c>
      <c r="I66" s="36" t="s">
        <v>101</v>
      </c>
      <c r="J66" s="44"/>
    </row>
    <row r="67" spans="1:10" ht="15" customHeight="1">
      <c r="A67" s="33"/>
      <c r="B67" s="47"/>
      <c r="C67" s="51" t="s">
        <v>130</v>
      </c>
      <c r="D67" s="51" t="s">
        <v>236</v>
      </c>
      <c r="E67" s="36" t="s">
        <v>279</v>
      </c>
      <c r="F67" s="36" t="s">
        <v>22</v>
      </c>
      <c r="G67" s="36" t="s">
        <v>135</v>
      </c>
      <c r="H67" s="52" t="s">
        <v>28</v>
      </c>
      <c r="I67" s="36" t="s">
        <v>102</v>
      </c>
      <c r="J67" s="44"/>
    </row>
    <row r="68" spans="1:10" ht="15" customHeight="1">
      <c r="A68" s="33"/>
      <c r="B68" s="47"/>
      <c r="C68" s="51" t="s">
        <v>130</v>
      </c>
      <c r="D68" s="51" t="s">
        <v>103</v>
      </c>
      <c r="E68" s="36" t="s">
        <v>279</v>
      </c>
      <c r="F68" s="36" t="s">
        <v>250</v>
      </c>
      <c r="G68" s="36" t="s">
        <v>134</v>
      </c>
      <c r="H68" s="52" t="s">
        <v>13</v>
      </c>
      <c r="I68" s="36" t="s">
        <v>104</v>
      </c>
      <c r="J68" s="44"/>
    </row>
    <row r="69" spans="1:10" ht="15" customHeight="1">
      <c r="A69" s="33"/>
      <c r="B69" s="47"/>
      <c r="C69" s="51" t="s">
        <v>130</v>
      </c>
      <c r="D69" s="51" t="s">
        <v>237</v>
      </c>
      <c r="E69" s="36" t="s">
        <v>168</v>
      </c>
      <c r="F69" s="36" t="s">
        <v>85</v>
      </c>
      <c r="G69" s="36" t="s">
        <v>141</v>
      </c>
      <c r="H69" s="52" t="s">
        <v>87</v>
      </c>
      <c r="I69" s="36" t="s">
        <v>86</v>
      </c>
      <c r="J69" s="44"/>
    </row>
    <row r="70" spans="1:10" ht="15" customHeight="1">
      <c r="A70" s="33"/>
      <c r="B70" s="47"/>
      <c r="C70" s="51" t="s">
        <v>130</v>
      </c>
      <c r="D70" s="51" t="s">
        <v>238</v>
      </c>
      <c r="E70" s="36" t="s">
        <v>168</v>
      </c>
      <c r="F70" s="36" t="s">
        <v>106</v>
      </c>
      <c r="G70" s="36" t="s">
        <v>133</v>
      </c>
      <c r="H70" s="52">
        <v>10.1</v>
      </c>
      <c r="I70" s="36" t="s">
        <v>222</v>
      </c>
      <c r="J70" s="44"/>
    </row>
    <row r="71" spans="1:10" ht="15" customHeight="1">
      <c r="A71" s="33"/>
      <c r="B71" s="47"/>
      <c r="C71" s="51" t="s">
        <v>130</v>
      </c>
      <c r="D71" s="51" t="s">
        <v>239</v>
      </c>
      <c r="E71" s="36" t="s">
        <v>168</v>
      </c>
      <c r="F71" s="36" t="s">
        <v>26</v>
      </c>
      <c r="G71" s="36" t="s">
        <v>132</v>
      </c>
      <c r="H71" s="52" t="s">
        <v>110</v>
      </c>
      <c r="I71" s="36" t="s">
        <v>109</v>
      </c>
      <c r="J71" s="44"/>
    </row>
    <row r="72" spans="1:10" ht="15" customHeight="1">
      <c r="A72" s="33"/>
      <c r="B72" s="47"/>
      <c r="C72" s="51" t="s">
        <v>130</v>
      </c>
      <c r="D72" s="51" t="s">
        <v>240</v>
      </c>
      <c r="E72" s="36" t="s">
        <v>168</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0.03</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122</v>
      </c>
      <c r="D83" s="90"/>
      <c r="E83" s="90"/>
      <c r="F83" s="90"/>
      <c r="G83" s="90"/>
      <c r="H83" s="90"/>
      <c r="I83" s="91"/>
      <c r="J83" s="44"/>
    </row>
    <row r="84" spans="1:10" ht="15" customHeight="1">
      <c r="A84" s="33"/>
      <c r="B84" s="47"/>
      <c r="C84" s="89" t="s">
        <v>121</v>
      </c>
      <c r="D84" s="90"/>
      <c r="E84" s="90"/>
      <c r="F84" s="90"/>
      <c r="G84" s="90"/>
      <c r="H84" s="90"/>
      <c r="I84" s="91"/>
      <c r="J84" s="44"/>
    </row>
    <row r="85" spans="1:10" ht="15" customHeight="1">
      <c r="A85" s="33"/>
      <c r="B85" s="47"/>
      <c r="C85" s="89" t="s">
        <v>120</v>
      </c>
      <c r="D85" s="90"/>
      <c r="E85" s="90"/>
      <c r="F85" s="90"/>
      <c r="G85" s="90"/>
      <c r="H85" s="90"/>
      <c r="I85" s="91"/>
      <c r="J85" s="44"/>
    </row>
    <row r="86" spans="1:10" ht="15" customHeight="1">
      <c r="A86" s="33"/>
      <c r="B86" s="47"/>
      <c r="C86" s="89" t="s">
        <v>119</v>
      </c>
      <c r="D86" s="90"/>
      <c r="E86" s="90"/>
      <c r="F86" s="90"/>
      <c r="G86" s="90"/>
      <c r="H86" s="90"/>
      <c r="I86" s="91"/>
      <c r="J86" s="44"/>
    </row>
    <row r="87" spans="1:10" ht="15" customHeight="1">
      <c r="A87" s="33"/>
      <c r="B87" s="47"/>
      <c r="C87" s="89" t="s">
        <v>118</v>
      </c>
      <c r="D87" s="90"/>
      <c r="E87" s="90"/>
      <c r="F87" s="90"/>
      <c r="G87" s="90"/>
      <c r="H87" s="90"/>
      <c r="I87" s="91"/>
      <c r="J87" s="44"/>
    </row>
    <row r="88" spans="1:10" ht="15" customHeight="1">
      <c r="A88" s="33"/>
      <c r="B88" s="47"/>
      <c r="C88" s="89" t="s">
        <v>117</v>
      </c>
      <c r="D88" s="90"/>
      <c r="E88" s="90"/>
      <c r="F88" s="90"/>
      <c r="G88" s="90"/>
      <c r="H88" s="90"/>
      <c r="I88" s="91"/>
      <c r="J88" s="44"/>
    </row>
    <row r="89" spans="2:10" ht="15" customHeight="1">
      <c r="B89" s="47"/>
      <c r="C89" s="89" t="s">
        <v>116</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70" zoomScaleNormal="70" workbookViewId="0" topLeftCell="A35">
      <selection activeCell="B6" sqref="B6:B7"/>
    </sheetView>
  </sheetViews>
  <sheetFormatPr defaultColWidth="11.421875" defaultRowHeight="15"/>
  <cols>
    <col min="1" max="1" width="1.7109375" style="3" customWidth="1"/>
    <col min="2" max="2" width="5.7109375" style="12" customWidth="1"/>
    <col min="3" max="3" width="2.00390625" style="12" customWidth="1"/>
    <col min="4" max="4" width="62.7109375" style="12" bestFit="1" customWidth="1"/>
    <col min="5" max="5" width="12.7109375" style="12" customWidth="1"/>
    <col min="6" max="6" width="69.7109375" style="12" bestFit="1" customWidth="1"/>
    <col min="7" max="7" width="28.28125" style="12" bestFit="1" customWidth="1"/>
    <col min="8" max="8" width="14.8515625" style="12" bestFit="1" customWidth="1"/>
    <col min="9" max="9" width="12.28125" style="12" bestFit="1" customWidth="1"/>
    <col min="10" max="10" width="5.7109375" style="12" customWidth="1"/>
    <col min="11" max="11" width="1.7109375" style="3" customWidth="1"/>
    <col min="12" max="16384" width="11.421875" style="3" customWidth="1"/>
  </cols>
  <sheetData>
    <row r="1" spans="1:10" ht="10" customHeight="1" thickBot="1">
      <c r="A1" s="2"/>
      <c r="B1" s="29"/>
      <c r="C1" s="29"/>
      <c r="D1" s="29"/>
      <c r="E1" s="29"/>
      <c r="F1" s="29"/>
      <c r="G1" s="29"/>
      <c r="H1" s="29"/>
      <c r="I1" s="29"/>
      <c r="J1" s="29"/>
    </row>
    <row r="2" spans="1:10" ht="15" customHeight="1">
      <c r="A2" s="2"/>
      <c r="B2" s="28"/>
      <c r="C2" s="27"/>
      <c r="D2" s="27"/>
      <c r="E2" s="27"/>
      <c r="F2" s="27"/>
      <c r="G2" s="26"/>
      <c r="H2" s="78"/>
      <c r="I2" s="79"/>
      <c r="J2" s="25"/>
    </row>
    <row r="3" spans="1:10" ht="139.5" customHeight="1">
      <c r="A3" s="2"/>
      <c r="B3" s="22"/>
      <c r="C3" s="24"/>
      <c r="D3" s="23"/>
      <c r="E3" s="80" t="s">
        <v>190</v>
      </c>
      <c r="F3" s="81"/>
      <c r="G3" s="81"/>
      <c r="H3" s="82"/>
      <c r="I3" s="83"/>
      <c r="J3" s="13"/>
    </row>
    <row r="4" spans="1:10" ht="15" customHeight="1">
      <c r="A4" s="2"/>
      <c r="B4" s="22"/>
      <c r="C4" s="76" t="s">
        <v>189</v>
      </c>
      <c r="D4" s="76"/>
      <c r="E4" s="19" t="s">
        <v>191</v>
      </c>
      <c r="F4" s="19"/>
      <c r="G4" s="21" t="s">
        <v>188</v>
      </c>
      <c r="H4" s="77">
        <v>209099</v>
      </c>
      <c r="I4" s="77"/>
      <c r="J4" s="13"/>
    </row>
    <row r="5" spans="1:10" ht="15" customHeight="1">
      <c r="A5" s="2"/>
      <c r="B5" s="22"/>
      <c r="C5" s="76" t="s">
        <v>187</v>
      </c>
      <c r="D5" s="76"/>
      <c r="E5" s="19" t="s">
        <v>192</v>
      </c>
      <c r="F5" s="19"/>
      <c r="G5" s="21" t="s">
        <v>186</v>
      </c>
      <c r="H5" s="77" t="s">
        <v>185</v>
      </c>
      <c r="I5" s="77"/>
      <c r="J5" s="13"/>
    </row>
    <row r="6" spans="1:10" ht="15" customHeight="1">
      <c r="A6" s="2"/>
      <c r="B6" s="14"/>
      <c r="C6" s="84" t="s">
        <v>184</v>
      </c>
      <c r="D6" s="84"/>
      <c r="E6" s="77" t="s">
        <v>193</v>
      </c>
      <c r="F6" s="77"/>
      <c r="G6" s="21" t="s">
        <v>183</v>
      </c>
      <c r="H6" s="77" t="s">
        <v>182</v>
      </c>
      <c r="I6" s="77"/>
      <c r="J6" s="13"/>
    </row>
    <row r="7" spans="1:10" ht="15" customHeight="1">
      <c r="A7" s="2"/>
      <c r="B7" s="14"/>
      <c r="C7" s="84" t="s">
        <v>181</v>
      </c>
      <c r="D7" s="84"/>
      <c r="E7" s="77" t="s">
        <v>194</v>
      </c>
      <c r="F7" s="77"/>
      <c r="G7" s="77"/>
      <c r="H7" s="77"/>
      <c r="I7" s="77"/>
      <c r="J7" s="13"/>
    </row>
    <row r="8" spans="1:10" ht="15" customHeight="1">
      <c r="A8" s="2"/>
      <c r="B8" s="14"/>
      <c r="C8" s="76" t="s">
        <v>180</v>
      </c>
      <c r="D8" s="76"/>
      <c r="E8" s="77" t="s">
        <v>230</v>
      </c>
      <c r="F8" s="77"/>
      <c r="G8" s="77"/>
      <c r="H8" s="77"/>
      <c r="I8" s="77"/>
      <c r="J8" s="13"/>
    </row>
    <row r="9" spans="1:10" ht="15" customHeight="1">
      <c r="A9" s="2"/>
      <c r="B9" s="14"/>
      <c r="C9" s="76" t="s">
        <v>179</v>
      </c>
      <c r="D9" s="76"/>
      <c r="E9" s="77" t="s">
        <v>178</v>
      </c>
      <c r="F9" s="77"/>
      <c r="G9" s="77"/>
      <c r="H9" s="77"/>
      <c r="I9" s="77"/>
      <c r="J9" s="13"/>
    </row>
    <row r="10" spans="1:10" ht="15" customHeight="1">
      <c r="A10" s="2"/>
      <c r="B10" s="14"/>
      <c r="C10" s="84" t="s">
        <v>177</v>
      </c>
      <c r="D10" s="84"/>
      <c r="E10" s="85">
        <v>44266</v>
      </c>
      <c r="F10" s="85"/>
      <c r="G10" s="20" t="s">
        <v>176</v>
      </c>
      <c r="H10" s="19" t="s">
        <v>175</v>
      </c>
      <c r="I10" s="19"/>
      <c r="J10" s="13"/>
    </row>
    <row r="11" spans="1:10" ht="15" customHeight="1">
      <c r="A11" s="2"/>
      <c r="B11" s="14"/>
      <c r="C11" s="84" t="s">
        <v>174</v>
      </c>
      <c r="D11" s="84"/>
      <c r="E11" s="85">
        <v>44267</v>
      </c>
      <c r="F11" s="85"/>
      <c r="G11" s="86"/>
      <c r="H11" s="87"/>
      <c r="I11" s="88"/>
      <c r="J11" s="13"/>
    </row>
    <row r="12" spans="1:10" ht="15" customHeight="1">
      <c r="A12" s="2"/>
      <c r="B12" s="14"/>
      <c r="C12" s="92" t="s">
        <v>173</v>
      </c>
      <c r="D12" s="92"/>
      <c r="E12" s="92"/>
      <c r="F12" s="92"/>
      <c r="G12" s="92"/>
      <c r="H12" s="92"/>
      <c r="I12" s="92"/>
      <c r="J12" s="18"/>
    </row>
    <row r="13" spans="1:10" ht="15" customHeight="1">
      <c r="A13" s="2"/>
      <c r="B13" s="14"/>
      <c r="C13" s="93" t="s">
        <v>172</v>
      </c>
      <c r="D13" s="93"/>
      <c r="E13" s="17" t="s">
        <v>171</v>
      </c>
      <c r="F13" s="17" t="s">
        <v>8</v>
      </c>
      <c r="G13" s="17" t="s">
        <v>170</v>
      </c>
      <c r="H13" s="93" t="s">
        <v>169</v>
      </c>
      <c r="I13" s="93"/>
      <c r="J13" s="13"/>
    </row>
    <row r="14" spans="1:10" ht="15" customHeight="1">
      <c r="A14" s="2"/>
      <c r="B14" s="14"/>
      <c r="C14" s="16" t="s">
        <v>130</v>
      </c>
      <c r="D14" s="16" t="s">
        <v>10</v>
      </c>
      <c r="E14" s="6" t="s">
        <v>196</v>
      </c>
      <c r="F14" s="6" t="s">
        <v>11</v>
      </c>
      <c r="G14" s="6" t="s">
        <v>134</v>
      </c>
      <c r="H14" s="15" t="s">
        <v>13</v>
      </c>
      <c r="I14" s="6" t="s">
        <v>12</v>
      </c>
      <c r="J14" s="13"/>
    </row>
    <row r="15" spans="1:10" ht="15" customHeight="1">
      <c r="A15" s="2"/>
      <c r="B15" s="14"/>
      <c r="C15" s="16" t="s">
        <v>197</v>
      </c>
      <c r="D15" s="16" t="s">
        <v>14</v>
      </c>
      <c r="E15" s="6" t="s">
        <v>198</v>
      </c>
      <c r="F15" s="6" t="s">
        <v>167</v>
      </c>
      <c r="G15" s="6" t="s">
        <v>166</v>
      </c>
      <c r="H15" s="15" t="s">
        <v>16</v>
      </c>
      <c r="I15" s="6" t="s">
        <v>15</v>
      </c>
      <c r="J15" s="13"/>
    </row>
    <row r="16" spans="1:10" ht="15" customHeight="1">
      <c r="A16" s="2"/>
      <c r="B16" s="14"/>
      <c r="C16" s="16" t="s">
        <v>130</v>
      </c>
      <c r="D16" s="16" t="s">
        <v>17</v>
      </c>
      <c r="E16" s="6" t="s">
        <v>199</v>
      </c>
      <c r="F16" s="6" t="s">
        <v>18</v>
      </c>
      <c r="G16" s="6" t="s">
        <v>164</v>
      </c>
      <c r="H16" s="15" t="s">
        <v>200</v>
      </c>
      <c r="I16" s="6" t="s">
        <v>165</v>
      </c>
      <c r="J16" s="13"/>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2"/>
      <c r="B24" s="14"/>
      <c r="C24" s="16" t="s">
        <v>130</v>
      </c>
      <c r="D24" s="16" t="s">
        <v>21</v>
      </c>
      <c r="E24" s="6" t="s">
        <v>196</v>
      </c>
      <c r="F24" s="6" t="s">
        <v>22</v>
      </c>
      <c r="G24" s="6" t="s">
        <v>135</v>
      </c>
      <c r="H24" s="15" t="s">
        <v>24</v>
      </c>
      <c r="I24" s="6" t="s">
        <v>23</v>
      </c>
      <c r="J24" s="13"/>
    </row>
    <row r="25" spans="1:10" ht="15" customHeight="1">
      <c r="A25" s="2"/>
      <c r="B25" s="14"/>
      <c r="C25" s="16" t="s">
        <v>130</v>
      </c>
      <c r="D25" s="16" t="s">
        <v>25</v>
      </c>
      <c r="E25" s="6" t="s">
        <v>201</v>
      </c>
      <c r="F25" s="6" t="s">
        <v>26</v>
      </c>
      <c r="G25" s="6" t="s">
        <v>163</v>
      </c>
      <c r="H25" s="15" t="s">
        <v>28</v>
      </c>
      <c r="I25" s="6" t="s">
        <v>27</v>
      </c>
      <c r="J25" s="13"/>
    </row>
    <row r="26" spans="1:10" ht="15" customHeight="1">
      <c r="A26" s="2"/>
      <c r="B26" s="14"/>
      <c r="C26" s="16" t="s">
        <v>130</v>
      </c>
      <c r="D26" s="16" t="s">
        <v>29</v>
      </c>
      <c r="E26" s="6" t="s">
        <v>202</v>
      </c>
      <c r="F26" s="6" t="s">
        <v>30</v>
      </c>
      <c r="G26" s="6" t="s">
        <v>162</v>
      </c>
      <c r="H26" s="15">
        <v>3.7</v>
      </c>
      <c r="I26" s="6" t="s">
        <v>31</v>
      </c>
      <c r="J26" s="13"/>
    </row>
    <row r="27" spans="1:10" ht="15" customHeight="1">
      <c r="A27" s="2"/>
      <c r="B27" s="14"/>
      <c r="C27" s="16" t="s">
        <v>130</v>
      </c>
      <c r="D27" s="16" t="s">
        <v>32</v>
      </c>
      <c r="E27" s="6" t="s">
        <v>196</v>
      </c>
      <c r="F27" s="6" t="s">
        <v>22</v>
      </c>
      <c r="G27" s="6" t="s">
        <v>135</v>
      </c>
      <c r="H27" s="15" t="s">
        <v>34</v>
      </c>
      <c r="I27" s="6" t="s">
        <v>33</v>
      </c>
      <c r="J27" s="13"/>
    </row>
    <row r="28" spans="1:10" ht="15" customHeight="1">
      <c r="A28" s="2"/>
      <c r="B28" s="14"/>
      <c r="C28" s="16" t="s">
        <v>130</v>
      </c>
      <c r="D28" s="16" t="s">
        <v>35</v>
      </c>
      <c r="E28" s="6" t="s">
        <v>202</v>
      </c>
      <c r="F28" s="6" t="s">
        <v>36</v>
      </c>
      <c r="G28" s="6" t="s">
        <v>161</v>
      </c>
      <c r="H28" s="15" t="s">
        <v>38</v>
      </c>
      <c r="I28" s="6" t="s">
        <v>37</v>
      </c>
      <c r="J28" s="13"/>
    </row>
    <row r="29" spans="1:10" ht="15" customHeight="1">
      <c r="A29" s="2"/>
      <c r="B29" s="14"/>
      <c r="C29" s="16" t="s">
        <v>130</v>
      </c>
      <c r="D29" s="16" t="s">
        <v>39</v>
      </c>
      <c r="E29" s="6" t="s">
        <v>202</v>
      </c>
      <c r="F29" s="6" t="s">
        <v>40</v>
      </c>
      <c r="G29" s="6" t="s">
        <v>153</v>
      </c>
      <c r="H29" s="15" t="s">
        <v>231</v>
      </c>
      <c r="I29" s="6" t="s">
        <v>37</v>
      </c>
      <c r="J29" s="13"/>
    </row>
    <row r="30" spans="1:10" ht="15" customHeight="1">
      <c r="A30" s="2"/>
      <c r="B30" s="14"/>
      <c r="C30" s="16" t="s">
        <v>130</v>
      </c>
      <c r="D30" s="16" t="s">
        <v>41</v>
      </c>
      <c r="E30" s="6" t="s">
        <v>202</v>
      </c>
      <c r="F30" s="6" t="s">
        <v>42</v>
      </c>
      <c r="G30" s="6" t="s">
        <v>160</v>
      </c>
      <c r="H30" s="15">
        <v>6</v>
      </c>
      <c r="I30" s="6" t="s">
        <v>43</v>
      </c>
      <c r="J30" s="13"/>
    </row>
    <row r="31" spans="1:10" ht="15" customHeight="1">
      <c r="A31" s="2"/>
      <c r="B31" s="14"/>
      <c r="C31" s="16" t="s">
        <v>130</v>
      </c>
      <c r="D31" s="16" t="s">
        <v>45</v>
      </c>
      <c r="E31" s="6" t="s">
        <v>202</v>
      </c>
      <c r="F31" s="6" t="s">
        <v>46</v>
      </c>
      <c r="G31" s="6" t="s">
        <v>160</v>
      </c>
      <c r="H31" s="15" t="s">
        <v>44</v>
      </c>
      <c r="I31" s="6" t="s">
        <v>43</v>
      </c>
      <c r="J31" s="13"/>
    </row>
    <row r="32" spans="1:10" ht="15" customHeight="1">
      <c r="A32" s="2"/>
      <c r="B32" s="14"/>
      <c r="C32" s="16" t="s">
        <v>130</v>
      </c>
      <c r="D32" s="16" t="s">
        <v>47</v>
      </c>
      <c r="E32" s="6" t="s">
        <v>168</v>
      </c>
      <c r="F32" s="6" t="s">
        <v>48</v>
      </c>
      <c r="G32" s="6" t="s">
        <v>157</v>
      </c>
      <c r="H32" s="15" t="s">
        <v>200</v>
      </c>
      <c r="I32" s="6" t="s">
        <v>158</v>
      </c>
      <c r="J32" s="13"/>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2"/>
      <c r="B44" s="14"/>
      <c r="C44" s="16" t="s">
        <v>130</v>
      </c>
      <c r="D44" s="16" t="s">
        <v>51</v>
      </c>
      <c r="E44" s="6" t="s">
        <v>196</v>
      </c>
      <c r="F44" s="6" t="s">
        <v>22</v>
      </c>
      <c r="G44" s="6" t="s">
        <v>135</v>
      </c>
      <c r="H44" s="15" t="s">
        <v>53</v>
      </c>
      <c r="I44" s="6" t="s">
        <v>52</v>
      </c>
      <c r="J44" s="13"/>
    </row>
    <row r="45" spans="1:10" ht="15" customHeight="1">
      <c r="A45" s="2"/>
      <c r="B45" s="14"/>
      <c r="C45" s="16" t="s">
        <v>130</v>
      </c>
      <c r="D45" s="16" t="s">
        <v>54</v>
      </c>
      <c r="E45" s="6" t="s">
        <v>202</v>
      </c>
      <c r="F45" s="6" t="s">
        <v>55</v>
      </c>
      <c r="G45" s="6" t="s">
        <v>156</v>
      </c>
      <c r="H45" s="15" t="s">
        <v>56</v>
      </c>
      <c r="I45" s="6" t="s">
        <v>204</v>
      </c>
      <c r="J45" s="13"/>
    </row>
    <row r="46" spans="1:10" ht="15" customHeight="1">
      <c r="A46" s="2"/>
      <c r="B46" s="14"/>
      <c r="C46" s="16" t="s">
        <v>130</v>
      </c>
      <c r="D46" s="16" t="s">
        <v>57</v>
      </c>
      <c r="E46" s="6" t="s">
        <v>196</v>
      </c>
      <c r="F46" s="6" t="s">
        <v>58</v>
      </c>
      <c r="G46" s="6" t="s">
        <v>155</v>
      </c>
      <c r="H46" s="15" t="s">
        <v>44</v>
      </c>
      <c r="I46" s="6" t="s">
        <v>204</v>
      </c>
      <c r="J46" s="13"/>
    </row>
    <row r="47" spans="1:10" ht="15" customHeight="1">
      <c r="A47" s="2"/>
      <c r="B47" s="14"/>
      <c r="C47" s="16" t="s">
        <v>130</v>
      </c>
      <c r="D47" s="16" t="s">
        <v>59</v>
      </c>
      <c r="E47" s="6" t="s">
        <v>202</v>
      </c>
      <c r="F47" s="6" t="s">
        <v>60</v>
      </c>
      <c r="G47" s="6" t="s">
        <v>153</v>
      </c>
      <c r="H47" s="15" t="s">
        <v>38</v>
      </c>
      <c r="I47" s="6" t="s">
        <v>37</v>
      </c>
      <c r="J47" s="13"/>
    </row>
    <row r="48" spans="1:10" ht="15" customHeight="1">
      <c r="A48" s="2"/>
      <c r="B48" s="14"/>
      <c r="C48" s="16" t="s">
        <v>130</v>
      </c>
      <c r="D48" s="16" t="s">
        <v>61</v>
      </c>
      <c r="E48" s="6" t="s">
        <v>201</v>
      </c>
      <c r="F48" s="6" t="s">
        <v>62</v>
      </c>
      <c r="G48" s="6" t="s">
        <v>152</v>
      </c>
      <c r="H48" s="15" t="s">
        <v>49</v>
      </c>
      <c r="I48" s="6" t="s">
        <v>63</v>
      </c>
      <c r="J48" s="13"/>
    </row>
    <row r="49" spans="1:10" ht="15" customHeight="1">
      <c r="A49" s="2"/>
      <c r="B49" s="14"/>
      <c r="C49" s="16" t="s">
        <v>205</v>
      </c>
      <c r="D49" s="16" t="s">
        <v>64</v>
      </c>
      <c r="E49" s="6" t="s">
        <v>206</v>
      </c>
      <c r="F49" s="6" t="s">
        <v>65</v>
      </c>
      <c r="G49" s="6" t="s">
        <v>150</v>
      </c>
      <c r="H49" s="15" t="s">
        <v>66</v>
      </c>
      <c r="I49" s="6" t="s">
        <v>19</v>
      </c>
      <c r="J49" s="13"/>
    </row>
    <row r="50" spans="1:10" ht="15" customHeight="1">
      <c r="A50" s="2"/>
      <c r="B50" s="14"/>
      <c r="C50" s="16" t="s">
        <v>143</v>
      </c>
      <c r="D50" s="16" t="s">
        <v>207</v>
      </c>
      <c r="E50" s="6" t="s">
        <v>208</v>
      </c>
      <c r="F50" s="6" t="s">
        <v>232</v>
      </c>
      <c r="G50" s="6" t="s">
        <v>6</v>
      </c>
      <c r="H50" s="15">
        <v>4.69</v>
      </c>
      <c r="I50" s="6" t="s">
        <v>210</v>
      </c>
      <c r="J50" s="13"/>
    </row>
    <row r="51" spans="1:10" ht="15" customHeight="1">
      <c r="A51" s="2"/>
      <c r="B51" s="14"/>
      <c r="C51" s="16" t="s">
        <v>143</v>
      </c>
      <c r="D51" s="16" t="s">
        <v>67</v>
      </c>
      <c r="E51" s="6" t="s">
        <v>208</v>
      </c>
      <c r="F51" s="6" t="s">
        <v>5</v>
      </c>
      <c r="G51" s="6" t="s">
        <v>149</v>
      </c>
      <c r="H51" s="15">
        <v>0</v>
      </c>
      <c r="I51" s="6" t="s">
        <v>211</v>
      </c>
      <c r="J51" s="13"/>
    </row>
    <row r="52" spans="1:10" ht="15" customHeight="1">
      <c r="A52" s="2"/>
      <c r="B52" s="14"/>
      <c r="C52" s="16" t="s">
        <v>151</v>
      </c>
      <c r="D52" s="16" t="s">
        <v>68</v>
      </c>
      <c r="E52" s="6" t="s">
        <v>208</v>
      </c>
      <c r="F52" s="6" t="s">
        <v>5</v>
      </c>
      <c r="G52" s="6" t="s">
        <v>149</v>
      </c>
      <c r="H52" s="15" t="s">
        <v>69</v>
      </c>
      <c r="I52" s="6" t="s">
        <v>211</v>
      </c>
      <c r="J52" s="13"/>
    </row>
    <row r="53" spans="1:10" ht="15" customHeight="1">
      <c r="A53" s="2"/>
      <c r="B53" s="14"/>
      <c r="C53" s="16" t="s">
        <v>130</v>
      </c>
      <c r="D53" s="16" t="s">
        <v>70</v>
      </c>
      <c r="E53" s="6" t="s">
        <v>208</v>
      </c>
      <c r="F53" s="6" t="s">
        <v>71</v>
      </c>
      <c r="G53" s="6" t="s">
        <v>148</v>
      </c>
      <c r="H53" s="15">
        <v>126.3</v>
      </c>
      <c r="I53" s="6" t="s">
        <v>72</v>
      </c>
      <c r="J53" s="13"/>
    </row>
    <row r="54" spans="1:10" ht="15" customHeight="1">
      <c r="A54" s="2"/>
      <c r="B54" s="14"/>
      <c r="C54" s="16" t="s">
        <v>143</v>
      </c>
      <c r="D54" s="16" t="s">
        <v>73</v>
      </c>
      <c r="E54" s="6" t="s">
        <v>208</v>
      </c>
      <c r="F54" s="6" t="s">
        <v>147</v>
      </c>
      <c r="G54" s="6" t="s">
        <v>229</v>
      </c>
      <c r="H54" s="15" t="s">
        <v>74</v>
      </c>
      <c r="I54" s="6"/>
      <c r="J54" s="13"/>
    </row>
    <row r="55" spans="1:10" ht="15" customHeight="1">
      <c r="A55" s="2"/>
      <c r="B55" s="14"/>
      <c r="C55" s="16" t="s">
        <v>143</v>
      </c>
      <c r="D55" s="16" t="s">
        <v>76</v>
      </c>
      <c r="E55" s="6" t="s">
        <v>208</v>
      </c>
      <c r="F55" s="6" t="s">
        <v>6</v>
      </c>
      <c r="G55" s="6" t="s">
        <v>146</v>
      </c>
      <c r="H55" s="15" t="s">
        <v>74</v>
      </c>
      <c r="I55" s="6"/>
      <c r="J55" s="13"/>
    </row>
    <row r="56" spans="1:10" ht="15" customHeight="1">
      <c r="A56" s="2"/>
      <c r="B56" s="14"/>
      <c r="C56" s="16" t="s">
        <v>143</v>
      </c>
      <c r="D56" s="16" t="s">
        <v>77</v>
      </c>
      <c r="E56" s="6" t="s">
        <v>208</v>
      </c>
      <c r="F56" s="6" t="s">
        <v>6</v>
      </c>
      <c r="G56" s="6" t="s">
        <v>6</v>
      </c>
      <c r="H56" s="15" t="s">
        <v>74</v>
      </c>
      <c r="I56" s="6"/>
      <c r="J56" s="13"/>
    </row>
    <row r="57" spans="1:10" ht="15" customHeight="1">
      <c r="A57" s="2"/>
      <c r="B57" s="14"/>
      <c r="C57" s="16" t="s">
        <v>130</v>
      </c>
      <c r="D57" s="16" t="s">
        <v>78</v>
      </c>
      <c r="E57" s="6" t="s">
        <v>208</v>
      </c>
      <c r="F57" s="6" t="s">
        <v>79</v>
      </c>
      <c r="G57" s="6" t="s">
        <v>145</v>
      </c>
      <c r="H57" s="15">
        <v>4.3</v>
      </c>
      <c r="I57" s="6" t="s">
        <v>204</v>
      </c>
      <c r="J57" s="13"/>
    </row>
    <row r="58" spans="1:10" ht="15" customHeight="1">
      <c r="A58" s="2"/>
      <c r="B58" s="14"/>
      <c r="C58" s="16" t="s">
        <v>130</v>
      </c>
      <c r="D58" s="16" t="s">
        <v>80</v>
      </c>
      <c r="E58" s="6" t="s">
        <v>208</v>
      </c>
      <c r="F58" s="6" t="s">
        <v>81</v>
      </c>
      <c r="G58" s="6" t="s">
        <v>144</v>
      </c>
      <c r="H58" s="15">
        <v>8.01</v>
      </c>
      <c r="I58" s="6" t="s">
        <v>82</v>
      </c>
      <c r="J58" s="13"/>
    </row>
    <row r="59" spans="1:10" ht="15" customHeight="1">
      <c r="A59" s="2"/>
      <c r="B59" s="14"/>
      <c r="C59" s="16" t="s">
        <v>143</v>
      </c>
      <c r="D59" s="16" t="s">
        <v>83</v>
      </c>
      <c r="E59" s="6" t="s">
        <v>208</v>
      </c>
      <c r="F59" s="6" t="s">
        <v>81</v>
      </c>
      <c r="G59" s="6" t="s">
        <v>142</v>
      </c>
      <c r="H59" s="15">
        <v>43.67</v>
      </c>
      <c r="I59" s="6" t="s">
        <v>84</v>
      </c>
      <c r="J59" s="13"/>
    </row>
    <row r="60" spans="1:10" ht="15" customHeight="1">
      <c r="A60" s="2"/>
      <c r="B60" s="14"/>
      <c r="C60" s="16" t="s">
        <v>143</v>
      </c>
      <c r="D60" s="16" t="s">
        <v>233</v>
      </c>
      <c r="E60" s="6" t="s">
        <v>208</v>
      </c>
      <c r="F60" s="6" t="s">
        <v>6</v>
      </c>
      <c r="G60" s="6" t="s">
        <v>6</v>
      </c>
      <c r="H60" s="15">
        <v>0.6</v>
      </c>
      <c r="I60" s="6" t="s">
        <v>210</v>
      </c>
      <c r="J60" s="13"/>
    </row>
    <row r="61" spans="1:10" ht="15" customHeight="1">
      <c r="A61" s="2"/>
      <c r="B61" s="14"/>
      <c r="C61" s="16" t="s">
        <v>130</v>
      </c>
      <c r="D61" s="16" t="s">
        <v>88</v>
      </c>
      <c r="E61" s="6" t="s">
        <v>208</v>
      </c>
      <c r="F61" s="6" t="s">
        <v>89</v>
      </c>
      <c r="G61" s="6" t="s">
        <v>140</v>
      </c>
      <c r="H61" s="15">
        <v>16.8</v>
      </c>
      <c r="I61" s="6" t="s">
        <v>90</v>
      </c>
      <c r="J61" s="13"/>
    </row>
    <row r="62" spans="1:10" ht="15" customHeight="1">
      <c r="A62" s="2"/>
      <c r="B62" s="14"/>
      <c r="C62" s="16" t="s">
        <v>130</v>
      </c>
      <c r="D62" s="16" t="s">
        <v>91</v>
      </c>
      <c r="E62" s="6" t="s">
        <v>196</v>
      </c>
      <c r="F62" s="6" t="s">
        <v>92</v>
      </c>
      <c r="G62" s="6" t="s">
        <v>139</v>
      </c>
      <c r="H62" s="15" t="s">
        <v>94</v>
      </c>
      <c r="I62" s="6" t="s">
        <v>93</v>
      </c>
      <c r="J62" s="13"/>
    </row>
    <row r="63" spans="1:10" ht="15" customHeight="1">
      <c r="A63" s="2"/>
      <c r="B63" s="14"/>
      <c r="C63" s="16" t="s">
        <v>130</v>
      </c>
      <c r="D63" s="16" t="s">
        <v>95</v>
      </c>
      <c r="E63" s="6" t="s">
        <v>202</v>
      </c>
      <c r="F63" s="6" t="s">
        <v>96</v>
      </c>
      <c r="G63" s="6" t="s">
        <v>138</v>
      </c>
      <c r="H63" s="15">
        <v>0.3</v>
      </c>
      <c r="I63" s="6" t="s">
        <v>97</v>
      </c>
      <c r="J63" s="13"/>
    </row>
    <row r="64" spans="1:10" ht="15" customHeight="1">
      <c r="A64" s="2"/>
      <c r="B64" s="14"/>
      <c r="C64" s="16" t="s">
        <v>130</v>
      </c>
      <c r="D64" s="16" t="s">
        <v>98</v>
      </c>
      <c r="E64" s="6" t="s">
        <v>202</v>
      </c>
      <c r="F64" s="6" t="s">
        <v>26</v>
      </c>
      <c r="G64" s="6" t="s">
        <v>137</v>
      </c>
      <c r="H64" s="15" t="s">
        <v>99</v>
      </c>
      <c r="I64" s="6" t="s">
        <v>97</v>
      </c>
      <c r="J64" s="13"/>
    </row>
    <row r="65" spans="1:10" ht="15" customHeight="1">
      <c r="A65" s="2"/>
      <c r="B65" s="14"/>
      <c r="C65" s="16" t="s">
        <v>130</v>
      </c>
      <c r="D65" s="16" t="s">
        <v>234</v>
      </c>
      <c r="E65" s="6" t="s">
        <v>217</v>
      </c>
      <c r="F65" s="6" t="s">
        <v>100</v>
      </c>
      <c r="G65" s="6" t="s">
        <v>136</v>
      </c>
      <c r="H65" s="15">
        <v>0.67</v>
      </c>
      <c r="I65" s="6" t="s">
        <v>97</v>
      </c>
      <c r="J65" s="13"/>
    </row>
    <row r="66" spans="1:10" ht="15" customHeight="1">
      <c r="A66" s="2"/>
      <c r="B66" s="14"/>
      <c r="C66" s="16" t="s">
        <v>130</v>
      </c>
      <c r="D66" s="16" t="s">
        <v>235</v>
      </c>
      <c r="E66" s="6" t="s">
        <v>196</v>
      </c>
      <c r="F66" s="6" t="s">
        <v>22</v>
      </c>
      <c r="G66" s="6" t="s">
        <v>135</v>
      </c>
      <c r="H66" s="15" t="s">
        <v>53</v>
      </c>
      <c r="I66" s="6" t="s">
        <v>101</v>
      </c>
      <c r="J66" s="13"/>
    </row>
    <row r="67" spans="1:10" ht="15" customHeight="1">
      <c r="A67" s="2"/>
      <c r="B67" s="14"/>
      <c r="C67" s="16" t="s">
        <v>130</v>
      </c>
      <c r="D67" s="16" t="s">
        <v>236</v>
      </c>
      <c r="E67" s="6" t="s">
        <v>196</v>
      </c>
      <c r="F67" s="6" t="s">
        <v>22</v>
      </c>
      <c r="G67" s="6" t="s">
        <v>135</v>
      </c>
      <c r="H67" s="15" t="s">
        <v>28</v>
      </c>
      <c r="I67" s="6" t="s">
        <v>102</v>
      </c>
      <c r="J67" s="13"/>
    </row>
    <row r="68" spans="1:10" ht="15" customHeight="1">
      <c r="A68" s="2"/>
      <c r="B68" s="14"/>
      <c r="C68" s="16" t="s">
        <v>130</v>
      </c>
      <c r="D68" s="16" t="s">
        <v>103</v>
      </c>
      <c r="E68" s="6" t="s">
        <v>196</v>
      </c>
      <c r="F68" s="6" t="s">
        <v>11</v>
      </c>
      <c r="G68" s="6" t="s">
        <v>134</v>
      </c>
      <c r="H68" s="15" t="s">
        <v>13</v>
      </c>
      <c r="I68" s="6" t="s">
        <v>104</v>
      </c>
      <c r="J68" s="13"/>
    </row>
    <row r="69" spans="1:10" ht="15" customHeight="1">
      <c r="A69" s="2"/>
      <c r="B69" s="14"/>
      <c r="C69" s="16" t="s">
        <v>130</v>
      </c>
      <c r="D69" s="16" t="s">
        <v>237</v>
      </c>
      <c r="E69" s="6" t="s">
        <v>202</v>
      </c>
      <c r="F69" s="6" t="s">
        <v>85</v>
      </c>
      <c r="G69" s="6" t="s">
        <v>141</v>
      </c>
      <c r="H69" s="15" t="s">
        <v>87</v>
      </c>
      <c r="I69" s="6" t="s">
        <v>86</v>
      </c>
      <c r="J69" s="13"/>
    </row>
    <row r="70" spans="1:10" ht="15" customHeight="1">
      <c r="A70" s="2"/>
      <c r="B70" s="14"/>
      <c r="C70" s="16" t="s">
        <v>130</v>
      </c>
      <c r="D70" s="16" t="s">
        <v>238</v>
      </c>
      <c r="E70" s="6" t="s">
        <v>202</v>
      </c>
      <c r="F70" s="6" t="s">
        <v>106</v>
      </c>
      <c r="G70" s="6" t="s">
        <v>133</v>
      </c>
      <c r="H70" s="15" t="s">
        <v>107</v>
      </c>
      <c r="I70" s="6" t="s">
        <v>222</v>
      </c>
      <c r="J70" s="13"/>
    </row>
    <row r="71" spans="1:10" ht="15" customHeight="1">
      <c r="A71" s="2"/>
      <c r="B71" s="14"/>
      <c r="C71" s="16" t="s">
        <v>130</v>
      </c>
      <c r="D71" s="16" t="s">
        <v>239</v>
      </c>
      <c r="E71" s="6" t="s">
        <v>202</v>
      </c>
      <c r="F71" s="6" t="s">
        <v>26</v>
      </c>
      <c r="G71" s="6" t="s">
        <v>132</v>
      </c>
      <c r="H71" s="15" t="s">
        <v>110</v>
      </c>
      <c r="I71" s="6" t="s">
        <v>109</v>
      </c>
      <c r="J71" s="13"/>
    </row>
    <row r="72" spans="1:10" ht="15" customHeight="1">
      <c r="A72" s="2"/>
      <c r="B72" s="14"/>
      <c r="C72" s="16" t="s">
        <v>130</v>
      </c>
      <c r="D72" s="16" t="s">
        <v>240</v>
      </c>
      <c r="E72" s="6" t="s">
        <v>202</v>
      </c>
      <c r="F72" s="6" t="s">
        <v>112</v>
      </c>
      <c r="G72" s="6" t="s">
        <v>131</v>
      </c>
      <c r="H72" s="15">
        <v>1.1</v>
      </c>
      <c r="I72" s="6" t="s">
        <v>113</v>
      </c>
      <c r="J72" s="13"/>
    </row>
    <row r="73" spans="1:10" s="34" customFormat="1" ht="15" customHeight="1">
      <c r="A73" s="33"/>
      <c r="B73" s="47"/>
      <c r="C73" s="51" t="s">
        <v>130</v>
      </c>
      <c r="D73" s="51" t="s">
        <v>330</v>
      </c>
      <c r="E73" s="36" t="s">
        <v>196</v>
      </c>
      <c r="F73" s="36" t="s">
        <v>223</v>
      </c>
      <c r="G73" s="36" t="s">
        <v>129</v>
      </c>
      <c r="H73" s="52">
        <v>0.07</v>
      </c>
      <c r="I73" s="36" t="s">
        <v>115</v>
      </c>
      <c r="J73" s="44"/>
    </row>
    <row r="74" spans="1:10" ht="15" customHeight="1">
      <c r="A74" s="2"/>
      <c r="B74" s="14"/>
      <c r="C74" s="94" t="s">
        <v>128</v>
      </c>
      <c r="D74" s="95"/>
      <c r="E74" s="95"/>
      <c r="F74" s="95"/>
      <c r="G74" s="95"/>
      <c r="H74" s="95"/>
      <c r="I74" s="96"/>
      <c r="J74" s="13"/>
    </row>
    <row r="75" spans="1:10" ht="15" customHeight="1">
      <c r="A75" s="2"/>
      <c r="B75" s="14"/>
      <c r="C75" s="89" t="s">
        <v>128</v>
      </c>
      <c r="D75" s="90"/>
      <c r="E75" s="90"/>
      <c r="F75" s="90"/>
      <c r="G75" s="90"/>
      <c r="H75" s="90"/>
      <c r="I75" s="91"/>
      <c r="J75" s="13"/>
    </row>
    <row r="76" spans="1:10" ht="15" customHeight="1">
      <c r="A76" s="2"/>
      <c r="B76" s="14"/>
      <c r="C76" s="89" t="s">
        <v>228</v>
      </c>
      <c r="D76" s="90"/>
      <c r="E76" s="90"/>
      <c r="F76" s="90"/>
      <c r="G76" s="90"/>
      <c r="H76" s="90"/>
      <c r="I76" s="91"/>
      <c r="J76" s="13"/>
    </row>
    <row r="77" spans="1:10" ht="15" customHeight="1">
      <c r="A77" s="2"/>
      <c r="B77" s="14"/>
      <c r="C77" s="89" t="s">
        <v>224</v>
      </c>
      <c r="D77" s="90"/>
      <c r="E77" s="90"/>
      <c r="F77" s="90"/>
      <c r="G77" s="90"/>
      <c r="H77" s="90"/>
      <c r="I77" s="91"/>
      <c r="J77" s="13"/>
    </row>
    <row r="78" spans="1:10" ht="15" customHeight="1">
      <c r="A78" s="2"/>
      <c r="B78" s="14"/>
      <c r="C78" s="89" t="s">
        <v>127</v>
      </c>
      <c r="D78" s="90"/>
      <c r="E78" s="90"/>
      <c r="F78" s="90"/>
      <c r="G78" s="90"/>
      <c r="H78" s="90"/>
      <c r="I78" s="91"/>
      <c r="J78" s="13"/>
    </row>
    <row r="79" spans="1:10" ht="15" customHeight="1">
      <c r="A79" s="2"/>
      <c r="B79" s="14"/>
      <c r="C79" s="89" t="s">
        <v>124</v>
      </c>
      <c r="D79" s="90"/>
      <c r="E79" s="90"/>
      <c r="F79" s="90"/>
      <c r="G79" s="90"/>
      <c r="H79" s="90"/>
      <c r="I79" s="91"/>
      <c r="J79" s="13"/>
    </row>
    <row r="80" spans="1:10" ht="15" customHeight="1">
      <c r="A80" s="2"/>
      <c r="B80" s="14"/>
      <c r="C80" s="89" t="s">
        <v>125</v>
      </c>
      <c r="D80" s="90"/>
      <c r="E80" s="90"/>
      <c r="F80" s="90"/>
      <c r="G80" s="90"/>
      <c r="H80" s="90"/>
      <c r="I80" s="91"/>
      <c r="J80" s="13"/>
    </row>
    <row r="81" spans="1:10" ht="15" customHeight="1">
      <c r="A81" s="2"/>
      <c r="B81" s="14"/>
      <c r="C81" s="89" t="s">
        <v>126</v>
      </c>
      <c r="D81" s="90"/>
      <c r="E81" s="90"/>
      <c r="F81" s="90"/>
      <c r="G81" s="90"/>
      <c r="H81" s="90"/>
      <c r="I81" s="91"/>
      <c r="J81" s="13"/>
    </row>
    <row r="82" spans="1:10" ht="15" customHeight="1">
      <c r="A82" s="2"/>
      <c r="B82" s="14"/>
      <c r="C82" s="89" t="s">
        <v>123</v>
      </c>
      <c r="D82" s="90"/>
      <c r="E82" s="90"/>
      <c r="F82" s="90"/>
      <c r="G82" s="90"/>
      <c r="H82" s="90"/>
      <c r="I82" s="91"/>
      <c r="J82" s="13"/>
    </row>
    <row r="83" spans="1:10" ht="15" customHeight="1">
      <c r="A83" s="2"/>
      <c r="B83" s="14"/>
      <c r="C83" s="89" t="s">
        <v>225</v>
      </c>
      <c r="D83" s="90"/>
      <c r="E83" s="90"/>
      <c r="F83" s="90"/>
      <c r="G83" s="90"/>
      <c r="H83" s="90"/>
      <c r="I83" s="91"/>
      <c r="J83" s="13"/>
    </row>
    <row r="84" spans="1:10" ht="15" customHeight="1">
      <c r="A84" s="2"/>
      <c r="B84" s="14"/>
      <c r="C84" s="89" t="s">
        <v>226</v>
      </c>
      <c r="D84" s="90"/>
      <c r="E84" s="90"/>
      <c r="F84" s="90"/>
      <c r="G84" s="90"/>
      <c r="H84" s="90"/>
      <c r="I84" s="91"/>
      <c r="J84" s="13"/>
    </row>
    <row r="85" spans="1:10" ht="15" customHeight="1">
      <c r="A85" s="2"/>
      <c r="B85" s="14"/>
      <c r="C85" s="89" t="s">
        <v>227</v>
      </c>
      <c r="D85" s="90"/>
      <c r="E85" s="90"/>
      <c r="F85" s="90"/>
      <c r="G85" s="90"/>
      <c r="H85" s="90"/>
      <c r="I85" s="91"/>
      <c r="J85" s="13"/>
    </row>
    <row r="86" spans="1:10" ht="15" customHeight="1">
      <c r="A86" s="2"/>
      <c r="B86" s="14"/>
      <c r="C86" s="89" t="s">
        <v>120</v>
      </c>
      <c r="D86" s="90"/>
      <c r="E86" s="90"/>
      <c r="F86" s="90"/>
      <c r="G86" s="90"/>
      <c r="H86" s="90"/>
      <c r="I86" s="91"/>
      <c r="J86" s="13"/>
    </row>
    <row r="87" spans="1:10" ht="15" customHeight="1">
      <c r="A87" s="2"/>
      <c r="B87" s="14"/>
      <c r="C87" s="89" t="s">
        <v>119</v>
      </c>
      <c r="D87" s="90"/>
      <c r="E87" s="90"/>
      <c r="F87" s="90"/>
      <c r="G87" s="90"/>
      <c r="H87" s="90"/>
      <c r="I87" s="91"/>
      <c r="J87" s="13"/>
    </row>
    <row r="88" spans="1:10" ht="15" customHeight="1">
      <c r="A88" s="2"/>
      <c r="B88" s="14"/>
      <c r="C88" s="89" t="s">
        <v>118</v>
      </c>
      <c r="D88" s="90"/>
      <c r="E88" s="90"/>
      <c r="F88" s="90"/>
      <c r="G88" s="90"/>
      <c r="H88" s="90"/>
      <c r="I88" s="91"/>
      <c r="J88" s="13"/>
    </row>
    <row r="89" spans="2:10" ht="15" customHeight="1">
      <c r="B89" s="14"/>
      <c r="C89" s="89" t="s">
        <v>117</v>
      </c>
      <c r="D89" s="90"/>
      <c r="E89" s="90"/>
      <c r="F89" s="90"/>
      <c r="G89" s="90"/>
      <c r="H89" s="90"/>
      <c r="I89" s="91"/>
      <c r="J89" s="13"/>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0">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209190</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318</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44270</v>
      </c>
      <c r="F10" s="85"/>
      <c r="G10" s="48" t="s">
        <v>176</v>
      </c>
      <c r="H10" s="45" t="s">
        <v>175</v>
      </c>
      <c r="I10" s="45"/>
      <c r="J10" s="44"/>
    </row>
    <row r="11" spans="1:10" ht="15" customHeight="1">
      <c r="A11" s="33"/>
      <c r="B11" s="47"/>
      <c r="C11" s="84" t="s">
        <v>174</v>
      </c>
      <c r="D11" s="84"/>
      <c r="E11" s="85">
        <v>44271</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279</v>
      </c>
      <c r="F14" s="36" t="s">
        <v>297</v>
      </c>
      <c r="G14" s="36" t="s">
        <v>134</v>
      </c>
      <c r="H14" s="52" t="s">
        <v>13</v>
      </c>
      <c r="I14" s="36" t="s">
        <v>12</v>
      </c>
      <c r="J14" s="44"/>
    </row>
    <row r="15" spans="1:10" ht="15" customHeight="1">
      <c r="A15" s="33"/>
      <c r="B15" s="47"/>
      <c r="C15" s="51" t="s">
        <v>151</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279</v>
      </c>
      <c r="F24" s="36" t="s">
        <v>22</v>
      </c>
      <c r="G24" s="36" t="s">
        <v>135</v>
      </c>
      <c r="H24" s="52" t="s">
        <v>24</v>
      </c>
      <c r="I24" s="36" t="s">
        <v>23</v>
      </c>
      <c r="J24" s="44"/>
    </row>
    <row r="25" spans="1:10" ht="15" customHeight="1">
      <c r="A25" s="33"/>
      <c r="B25" s="47"/>
      <c r="C25" s="51" t="s">
        <v>130</v>
      </c>
      <c r="D25" s="51" t="s">
        <v>25</v>
      </c>
      <c r="E25" s="36" t="s">
        <v>206</v>
      </c>
      <c r="F25" s="36" t="s">
        <v>26</v>
      </c>
      <c r="G25" s="36" t="s">
        <v>163</v>
      </c>
      <c r="H25" s="52" t="s">
        <v>28</v>
      </c>
      <c r="I25" s="36" t="s">
        <v>27</v>
      </c>
      <c r="J25" s="44"/>
    </row>
    <row r="26" spans="1:10" ht="15" customHeight="1">
      <c r="A26" s="33"/>
      <c r="B26" s="47"/>
      <c r="C26" s="51" t="s">
        <v>130</v>
      </c>
      <c r="D26" s="51" t="s">
        <v>29</v>
      </c>
      <c r="E26" s="36" t="s">
        <v>168</v>
      </c>
      <c r="F26" s="36" t="s">
        <v>30</v>
      </c>
      <c r="G26" s="36" t="s">
        <v>162</v>
      </c>
      <c r="H26" s="52">
        <v>3.2</v>
      </c>
      <c r="I26" s="36" t="s">
        <v>31</v>
      </c>
      <c r="J26" s="44"/>
    </row>
    <row r="27" spans="1:10" ht="15" customHeight="1">
      <c r="A27" s="33"/>
      <c r="B27" s="47"/>
      <c r="C27" s="51" t="s">
        <v>130</v>
      </c>
      <c r="D27" s="51" t="s">
        <v>32</v>
      </c>
      <c r="E27" s="36" t="s">
        <v>279</v>
      </c>
      <c r="F27" s="36" t="s">
        <v>22</v>
      </c>
      <c r="G27" s="36" t="s">
        <v>135</v>
      </c>
      <c r="H27" s="52" t="s">
        <v>34</v>
      </c>
      <c r="I27" s="36" t="s">
        <v>33</v>
      </c>
      <c r="J27" s="44"/>
    </row>
    <row r="28" spans="1:10" ht="15" customHeight="1">
      <c r="A28" s="33"/>
      <c r="B28" s="47"/>
      <c r="C28" s="51" t="s">
        <v>130</v>
      </c>
      <c r="D28" s="51" t="s">
        <v>35</v>
      </c>
      <c r="E28" s="36" t="s">
        <v>168</v>
      </c>
      <c r="F28" s="36" t="s">
        <v>36</v>
      </c>
      <c r="G28" s="36" t="s">
        <v>161</v>
      </c>
      <c r="H28" s="52" t="s">
        <v>38</v>
      </c>
      <c r="I28" s="36" t="s">
        <v>37</v>
      </c>
      <c r="J28" s="44"/>
    </row>
    <row r="29" spans="1:10" ht="15" customHeight="1">
      <c r="A29" s="33"/>
      <c r="B29" s="47"/>
      <c r="C29" s="51" t="s">
        <v>130</v>
      </c>
      <c r="D29" s="51" t="s">
        <v>39</v>
      </c>
      <c r="E29" s="36" t="s">
        <v>168</v>
      </c>
      <c r="F29" s="36" t="s">
        <v>40</v>
      </c>
      <c r="G29" s="36" t="s">
        <v>153</v>
      </c>
      <c r="H29" s="52" t="s">
        <v>295</v>
      </c>
      <c r="I29" s="36" t="s">
        <v>37</v>
      </c>
      <c r="J29" s="44"/>
    </row>
    <row r="30" spans="1:10" ht="15" customHeight="1">
      <c r="A30" s="33"/>
      <c r="B30" s="47"/>
      <c r="C30" s="51" t="s">
        <v>130</v>
      </c>
      <c r="D30" s="51" t="s">
        <v>41</v>
      </c>
      <c r="E30" s="36" t="s">
        <v>168</v>
      </c>
      <c r="F30" s="36" t="s">
        <v>42</v>
      </c>
      <c r="G30" s="36" t="s">
        <v>160</v>
      </c>
      <c r="H30" s="52">
        <v>5</v>
      </c>
      <c r="I30" s="36" t="s">
        <v>43</v>
      </c>
      <c r="J30" s="44"/>
    </row>
    <row r="31" spans="1:10" ht="15" customHeight="1">
      <c r="A31" s="33"/>
      <c r="B31" s="47"/>
      <c r="C31" s="51" t="s">
        <v>130</v>
      </c>
      <c r="D31" s="51" t="s">
        <v>45</v>
      </c>
      <c r="E31" s="36" t="s">
        <v>168</v>
      </c>
      <c r="F31" s="36" t="s">
        <v>46</v>
      </c>
      <c r="G31" s="36" t="s">
        <v>160</v>
      </c>
      <c r="H31" s="52" t="s">
        <v>44</v>
      </c>
      <c r="I31" s="36" t="s">
        <v>43</v>
      </c>
      <c r="J31" s="44"/>
    </row>
    <row r="32" spans="1:10" ht="15" customHeight="1">
      <c r="A32" s="33"/>
      <c r="B32" s="47"/>
      <c r="C32" s="51" t="s">
        <v>130</v>
      </c>
      <c r="D32" s="51" t="s">
        <v>47</v>
      </c>
      <c r="E32" s="36" t="s">
        <v>196</v>
      </c>
      <c r="F32" s="36" t="s">
        <v>48</v>
      </c>
      <c r="G32" s="36" t="s">
        <v>273</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279</v>
      </c>
      <c r="F44" s="36" t="s">
        <v>22</v>
      </c>
      <c r="G44" s="36" t="s">
        <v>135</v>
      </c>
      <c r="H44" s="52" t="s">
        <v>53</v>
      </c>
      <c r="I44" s="36" t="s">
        <v>52</v>
      </c>
      <c r="J44" s="44"/>
    </row>
    <row r="45" spans="1:10" ht="15" customHeight="1">
      <c r="A45" s="33"/>
      <c r="B45" s="47"/>
      <c r="C45" s="51" t="s">
        <v>130</v>
      </c>
      <c r="D45" s="51" t="s">
        <v>54</v>
      </c>
      <c r="E45" s="36" t="s">
        <v>199</v>
      </c>
      <c r="F45" s="36" t="s">
        <v>55</v>
      </c>
      <c r="G45" s="36" t="s">
        <v>156</v>
      </c>
      <c r="H45" s="52">
        <v>2</v>
      </c>
      <c r="I45" s="36" t="s">
        <v>204</v>
      </c>
      <c r="J45" s="44"/>
    </row>
    <row r="46" spans="1:10" ht="15" customHeight="1">
      <c r="A46" s="33"/>
      <c r="B46" s="47"/>
      <c r="C46" s="51" t="s">
        <v>130</v>
      </c>
      <c r="D46" s="51" t="s">
        <v>57</v>
      </c>
      <c r="E46" s="36" t="s">
        <v>206</v>
      </c>
      <c r="F46" s="36" t="s">
        <v>58</v>
      </c>
      <c r="G46" s="36" t="s">
        <v>155</v>
      </c>
      <c r="H46" s="52">
        <v>15</v>
      </c>
      <c r="I46" s="36" t="s">
        <v>204</v>
      </c>
      <c r="J46" s="44"/>
    </row>
    <row r="47" spans="1:10" ht="15" customHeight="1">
      <c r="A47" s="33"/>
      <c r="B47" s="47"/>
      <c r="C47" s="51" t="s">
        <v>130</v>
      </c>
      <c r="D47" s="51" t="s">
        <v>59</v>
      </c>
      <c r="E47" s="36" t="s">
        <v>168</v>
      </c>
      <c r="F47" s="36" t="s">
        <v>60</v>
      </c>
      <c r="G47" s="36" t="s">
        <v>153</v>
      </c>
      <c r="H47" s="52" t="s">
        <v>38</v>
      </c>
      <c r="I47" s="36" t="s">
        <v>37</v>
      </c>
      <c r="J47" s="44"/>
    </row>
    <row r="48" spans="1:10" ht="15" customHeight="1">
      <c r="A48" s="33"/>
      <c r="B48" s="47"/>
      <c r="C48" s="51" t="s">
        <v>130</v>
      </c>
      <c r="D48" s="51" t="s">
        <v>61</v>
      </c>
      <c r="E48" s="36" t="s">
        <v>249</v>
      </c>
      <c r="F48" s="36" t="s">
        <v>62</v>
      </c>
      <c r="G48" s="36" t="s">
        <v>152</v>
      </c>
      <c r="H48" s="52">
        <v>0.002</v>
      </c>
      <c r="I48" s="36" t="s">
        <v>63</v>
      </c>
      <c r="J48" s="44"/>
    </row>
    <row r="49" spans="1:10" ht="15" customHeight="1">
      <c r="A49" s="33"/>
      <c r="B49" s="47"/>
      <c r="C49" s="51" t="s">
        <v>197</v>
      </c>
      <c r="D49" s="51" t="s">
        <v>64</v>
      </c>
      <c r="E49" s="36" t="s">
        <v>277</v>
      </c>
      <c r="F49" s="36" t="s">
        <v>65</v>
      </c>
      <c r="G49" s="36" t="s">
        <v>310</v>
      </c>
      <c r="H49" s="52" t="s">
        <v>66</v>
      </c>
      <c r="I49" s="36" t="s">
        <v>19</v>
      </c>
      <c r="J49" s="44"/>
    </row>
    <row r="50" spans="1:10" ht="15" customHeight="1">
      <c r="A50" s="33"/>
      <c r="B50" s="47"/>
      <c r="C50" s="51" t="s">
        <v>143</v>
      </c>
      <c r="D50" s="51" t="s">
        <v>207</v>
      </c>
      <c r="E50" s="36" t="s">
        <v>201</v>
      </c>
      <c r="F50" s="36" t="s">
        <v>232</v>
      </c>
      <c r="G50" s="36" t="s">
        <v>229</v>
      </c>
      <c r="H50" s="52">
        <v>32.37</v>
      </c>
      <c r="I50" s="36" t="s">
        <v>210</v>
      </c>
      <c r="J50" s="44"/>
    </row>
    <row r="51" spans="1:10" ht="15" customHeight="1">
      <c r="A51" s="33"/>
      <c r="B51" s="47"/>
      <c r="C51" s="51" t="s">
        <v>143</v>
      </c>
      <c r="D51" s="51" t="s">
        <v>67</v>
      </c>
      <c r="E51" s="36" t="s">
        <v>201</v>
      </c>
      <c r="F51" s="36" t="s">
        <v>5</v>
      </c>
      <c r="G51" s="36" t="s">
        <v>149</v>
      </c>
      <c r="H51" s="52">
        <v>0</v>
      </c>
      <c r="I51" s="36" t="s">
        <v>211</v>
      </c>
      <c r="J51" s="44"/>
    </row>
    <row r="52" spans="1:10" ht="15" customHeight="1">
      <c r="A52" s="33"/>
      <c r="B52" s="47"/>
      <c r="C52" s="51" t="s">
        <v>151</v>
      </c>
      <c r="D52" s="51" t="s">
        <v>68</v>
      </c>
      <c r="E52" s="36" t="s">
        <v>201</v>
      </c>
      <c r="F52" s="36" t="s">
        <v>5</v>
      </c>
      <c r="G52" s="36" t="s">
        <v>149</v>
      </c>
      <c r="H52" s="52" t="s">
        <v>69</v>
      </c>
      <c r="I52" s="36" t="s">
        <v>211</v>
      </c>
      <c r="J52" s="44"/>
    </row>
    <row r="53" spans="1:10" ht="15" customHeight="1">
      <c r="A53" s="33"/>
      <c r="B53" s="47"/>
      <c r="C53" s="51" t="s">
        <v>130</v>
      </c>
      <c r="D53" s="51" t="s">
        <v>70</v>
      </c>
      <c r="E53" s="36" t="s">
        <v>201</v>
      </c>
      <c r="F53" s="36" t="s">
        <v>71</v>
      </c>
      <c r="G53" s="36" t="s">
        <v>148</v>
      </c>
      <c r="H53" s="52">
        <v>122.8</v>
      </c>
      <c r="I53" s="36" t="s">
        <v>72</v>
      </c>
      <c r="J53" s="44"/>
    </row>
    <row r="54" spans="1:10" ht="15" customHeight="1">
      <c r="A54" s="33"/>
      <c r="B54" s="47"/>
      <c r="C54" s="51" t="s">
        <v>143</v>
      </c>
      <c r="D54" s="51" t="s">
        <v>73</v>
      </c>
      <c r="E54" s="36" t="s">
        <v>201</v>
      </c>
      <c r="F54" s="36" t="s">
        <v>147</v>
      </c>
      <c r="G54" s="36" t="s">
        <v>229</v>
      </c>
      <c r="H54" s="52" t="s">
        <v>74</v>
      </c>
      <c r="I54" s="36"/>
      <c r="J54" s="44"/>
    </row>
    <row r="55" spans="1:10" ht="15" customHeight="1">
      <c r="A55" s="33"/>
      <c r="B55" s="47"/>
      <c r="C55" s="51" t="s">
        <v>143</v>
      </c>
      <c r="D55" s="51" t="s">
        <v>76</v>
      </c>
      <c r="E55" s="36" t="s">
        <v>201</v>
      </c>
      <c r="F55" s="36" t="s">
        <v>6</v>
      </c>
      <c r="G55" s="36" t="s">
        <v>146</v>
      </c>
      <c r="H55" s="52" t="s">
        <v>74</v>
      </c>
      <c r="I55" s="36"/>
      <c r="J55" s="44"/>
    </row>
    <row r="56" spans="1:10" ht="15" customHeight="1">
      <c r="A56" s="33"/>
      <c r="B56" s="47"/>
      <c r="C56" s="51" t="s">
        <v>143</v>
      </c>
      <c r="D56" s="51" t="s">
        <v>77</v>
      </c>
      <c r="E56" s="36" t="s">
        <v>201</v>
      </c>
      <c r="F56" s="36" t="s">
        <v>6</v>
      </c>
      <c r="G56" s="36" t="s">
        <v>6</v>
      </c>
      <c r="H56" s="52" t="s">
        <v>74</v>
      </c>
      <c r="I56" s="36"/>
      <c r="J56" s="44"/>
    </row>
    <row r="57" spans="1:10" ht="15" customHeight="1">
      <c r="A57" s="33"/>
      <c r="B57" s="47"/>
      <c r="C57" s="51" t="s">
        <v>130</v>
      </c>
      <c r="D57" s="51" t="s">
        <v>78</v>
      </c>
      <c r="E57" s="36" t="s">
        <v>201</v>
      </c>
      <c r="F57" s="36" t="s">
        <v>79</v>
      </c>
      <c r="G57" s="36" t="s">
        <v>145</v>
      </c>
      <c r="H57" s="52">
        <v>5.6</v>
      </c>
      <c r="I57" s="36" t="s">
        <v>204</v>
      </c>
      <c r="J57" s="44"/>
    </row>
    <row r="58" spans="1:10" ht="15" customHeight="1">
      <c r="A58" s="33"/>
      <c r="B58" s="47"/>
      <c r="C58" s="51" t="s">
        <v>130</v>
      </c>
      <c r="D58" s="51" t="s">
        <v>80</v>
      </c>
      <c r="E58" s="36" t="s">
        <v>201</v>
      </c>
      <c r="F58" s="36" t="s">
        <v>81</v>
      </c>
      <c r="G58" s="36" t="s">
        <v>144</v>
      </c>
      <c r="H58" s="52">
        <v>7.8</v>
      </c>
      <c r="I58" s="36" t="s">
        <v>82</v>
      </c>
      <c r="J58" s="44"/>
    </row>
    <row r="59" spans="1:10" ht="15" customHeight="1">
      <c r="A59" s="33"/>
      <c r="B59" s="47"/>
      <c r="C59" s="51" t="s">
        <v>143</v>
      </c>
      <c r="D59" s="51" t="s">
        <v>83</v>
      </c>
      <c r="E59" s="36" t="s">
        <v>201</v>
      </c>
      <c r="F59" s="36" t="s">
        <v>81</v>
      </c>
      <c r="G59" s="36" t="s">
        <v>142</v>
      </c>
      <c r="H59" s="52">
        <v>56.8</v>
      </c>
      <c r="I59" s="36" t="s">
        <v>84</v>
      </c>
      <c r="J59" s="44"/>
    </row>
    <row r="60" spans="1:10" ht="15" customHeight="1">
      <c r="A60" s="33"/>
      <c r="B60" s="47"/>
      <c r="C60" s="51" t="s">
        <v>143</v>
      </c>
      <c r="D60" s="51" t="s">
        <v>233</v>
      </c>
      <c r="E60" s="36" t="s">
        <v>201</v>
      </c>
      <c r="F60" s="36" t="s">
        <v>6</v>
      </c>
      <c r="G60" s="36" t="s">
        <v>253</v>
      </c>
      <c r="H60" s="52">
        <v>0.6</v>
      </c>
      <c r="I60" s="36" t="s">
        <v>210</v>
      </c>
      <c r="J60" s="44"/>
    </row>
    <row r="61" spans="1:10" ht="15" customHeight="1">
      <c r="A61" s="33"/>
      <c r="B61" s="47"/>
      <c r="C61" s="51" t="s">
        <v>130</v>
      </c>
      <c r="D61" s="51" t="s">
        <v>88</v>
      </c>
      <c r="E61" s="36" t="s">
        <v>201</v>
      </c>
      <c r="F61" s="36" t="s">
        <v>89</v>
      </c>
      <c r="G61" s="36" t="s">
        <v>140</v>
      </c>
      <c r="H61" s="52">
        <v>16.6</v>
      </c>
      <c r="I61" s="36" t="s">
        <v>90</v>
      </c>
      <c r="J61" s="44"/>
    </row>
    <row r="62" spans="1:10" ht="15" customHeight="1">
      <c r="A62" s="33"/>
      <c r="B62" s="47"/>
      <c r="C62" s="51" t="s">
        <v>130</v>
      </c>
      <c r="D62" s="51" t="s">
        <v>91</v>
      </c>
      <c r="E62" s="36" t="s">
        <v>279</v>
      </c>
      <c r="F62" s="36" t="s">
        <v>92</v>
      </c>
      <c r="G62" s="36" t="s">
        <v>139</v>
      </c>
      <c r="H62" s="52" t="s">
        <v>94</v>
      </c>
      <c r="I62" s="36" t="s">
        <v>93</v>
      </c>
      <c r="J62" s="44"/>
    </row>
    <row r="63" spans="1:10" ht="15" customHeight="1">
      <c r="A63" s="33"/>
      <c r="B63" s="47"/>
      <c r="C63" s="51" t="s">
        <v>130</v>
      </c>
      <c r="D63" s="51" t="s">
        <v>95</v>
      </c>
      <c r="E63" s="36" t="s">
        <v>168</v>
      </c>
      <c r="F63" s="36" t="s">
        <v>96</v>
      </c>
      <c r="G63" s="36" t="s">
        <v>138</v>
      </c>
      <c r="H63" s="52">
        <v>0.4</v>
      </c>
      <c r="I63" s="36" t="s">
        <v>97</v>
      </c>
      <c r="J63" s="44"/>
    </row>
    <row r="64" spans="1:10" ht="15" customHeight="1">
      <c r="A64" s="33"/>
      <c r="B64" s="47"/>
      <c r="C64" s="51" t="s">
        <v>130</v>
      </c>
      <c r="D64" s="51" t="s">
        <v>98</v>
      </c>
      <c r="E64" s="36" t="s">
        <v>168</v>
      </c>
      <c r="F64" s="36" t="s">
        <v>26</v>
      </c>
      <c r="G64" s="36" t="s">
        <v>137</v>
      </c>
      <c r="H64" s="52" t="s">
        <v>99</v>
      </c>
      <c r="I64" s="36" t="s">
        <v>97</v>
      </c>
      <c r="J64" s="44"/>
    </row>
    <row r="65" spans="1:10" ht="15" customHeight="1">
      <c r="A65" s="33"/>
      <c r="B65" s="47"/>
      <c r="C65" s="51" t="s">
        <v>130</v>
      </c>
      <c r="D65" s="51" t="s">
        <v>234</v>
      </c>
      <c r="E65" s="36" t="s">
        <v>196</v>
      </c>
      <c r="F65" s="36" t="s">
        <v>100</v>
      </c>
      <c r="G65" s="36" t="s">
        <v>136</v>
      </c>
      <c r="H65" s="52" t="s">
        <v>34</v>
      </c>
      <c r="I65" s="36" t="s">
        <v>97</v>
      </c>
      <c r="J65" s="44"/>
    </row>
    <row r="66" spans="1:10" ht="15" customHeight="1">
      <c r="A66" s="33"/>
      <c r="B66" s="47"/>
      <c r="C66" s="51" t="s">
        <v>130</v>
      </c>
      <c r="D66" s="51" t="s">
        <v>235</v>
      </c>
      <c r="E66" s="36" t="s">
        <v>279</v>
      </c>
      <c r="F66" s="36" t="s">
        <v>22</v>
      </c>
      <c r="G66" s="36" t="s">
        <v>135</v>
      </c>
      <c r="H66" s="52" t="s">
        <v>53</v>
      </c>
      <c r="I66" s="36" t="s">
        <v>101</v>
      </c>
      <c r="J66" s="44"/>
    </row>
    <row r="67" spans="1:10" ht="15" customHeight="1">
      <c r="A67" s="33"/>
      <c r="B67" s="47"/>
      <c r="C67" s="51" t="s">
        <v>130</v>
      </c>
      <c r="D67" s="51" t="s">
        <v>236</v>
      </c>
      <c r="E67" s="36" t="s">
        <v>279</v>
      </c>
      <c r="F67" s="36" t="s">
        <v>22</v>
      </c>
      <c r="G67" s="36" t="s">
        <v>135</v>
      </c>
      <c r="H67" s="52" t="s">
        <v>28</v>
      </c>
      <c r="I67" s="36" t="s">
        <v>102</v>
      </c>
      <c r="J67" s="44"/>
    </row>
    <row r="68" spans="1:10" ht="15" customHeight="1">
      <c r="A68" s="33"/>
      <c r="B68" s="47"/>
      <c r="C68" s="51" t="s">
        <v>130</v>
      </c>
      <c r="D68" s="51" t="s">
        <v>103</v>
      </c>
      <c r="E68" s="36" t="s">
        <v>279</v>
      </c>
      <c r="F68" s="36" t="s">
        <v>250</v>
      </c>
      <c r="G68" s="36" t="s">
        <v>134</v>
      </c>
      <c r="H68" s="52" t="s">
        <v>13</v>
      </c>
      <c r="I68" s="36" t="s">
        <v>104</v>
      </c>
      <c r="J68" s="44"/>
    </row>
    <row r="69" spans="1:10" ht="15" customHeight="1">
      <c r="A69" s="33"/>
      <c r="B69" s="47"/>
      <c r="C69" s="51" t="s">
        <v>130</v>
      </c>
      <c r="D69" s="51" t="s">
        <v>237</v>
      </c>
      <c r="E69" s="36" t="s">
        <v>168</v>
      </c>
      <c r="F69" s="36" t="s">
        <v>85</v>
      </c>
      <c r="G69" s="36" t="s">
        <v>141</v>
      </c>
      <c r="H69" s="52" t="s">
        <v>87</v>
      </c>
      <c r="I69" s="36" t="s">
        <v>86</v>
      </c>
      <c r="J69" s="44"/>
    </row>
    <row r="70" spans="1:10" ht="15" customHeight="1">
      <c r="A70" s="33"/>
      <c r="B70" s="47"/>
      <c r="C70" s="51" t="s">
        <v>130</v>
      </c>
      <c r="D70" s="51" t="s">
        <v>238</v>
      </c>
      <c r="E70" s="36" t="s">
        <v>168</v>
      </c>
      <c r="F70" s="36" t="s">
        <v>106</v>
      </c>
      <c r="G70" s="36" t="s">
        <v>133</v>
      </c>
      <c r="H70" s="52">
        <v>11.3</v>
      </c>
      <c r="I70" s="36" t="s">
        <v>222</v>
      </c>
      <c r="J70" s="44"/>
    </row>
    <row r="71" spans="1:10" ht="15" customHeight="1">
      <c r="A71" s="33"/>
      <c r="B71" s="47"/>
      <c r="C71" s="51" t="s">
        <v>130</v>
      </c>
      <c r="D71" s="51" t="s">
        <v>239</v>
      </c>
      <c r="E71" s="36" t="s">
        <v>168</v>
      </c>
      <c r="F71" s="36" t="s">
        <v>26</v>
      </c>
      <c r="G71" s="36" t="s">
        <v>132</v>
      </c>
      <c r="H71" s="52" t="s">
        <v>110</v>
      </c>
      <c r="I71" s="36" t="s">
        <v>109</v>
      </c>
      <c r="J71" s="44"/>
    </row>
    <row r="72" spans="1:10" ht="15" customHeight="1">
      <c r="A72" s="33"/>
      <c r="B72" s="47"/>
      <c r="C72" s="51" t="s">
        <v>130</v>
      </c>
      <c r="D72" s="51" t="s">
        <v>240</v>
      </c>
      <c r="E72" s="36" t="s">
        <v>168</v>
      </c>
      <c r="F72" s="36" t="s">
        <v>112</v>
      </c>
      <c r="G72" s="36" t="s">
        <v>131</v>
      </c>
      <c r="H72" s="52">
        <v>0.7</v>
      </c>
      <c r="I72" s="36" t="s">
        <v>113</v>
      </c>
      <c r="J72" s="44"/>
    </row>
    <row r="73" spans="1:10" ht="15" customHeight="1">
      <c r="A73" s="33"/>
      <c r="B73" s="47"/>
      <c r="C73" s="51" t="s">
        <v>130</v>
      </c>
      <c r="D73" s="51" t="s">
        <v>330</v>
      </c>
      <c r="E73" s="36" t="s">
        <v>196</v>
      </c>
      <c r="F73" s="36" t="s">
        <v>223</v>
      </c>
      <c r="G73" s="36" t="s">
        <v>129</v>
      </c>
      <c r="H73" s="52">
        <v>0.03</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122</v>
      </c>
      <c r="D83" s="90"/>
      <c r="E83" s="90"/>
      <c r="F83" s="90"/>
      <c r="G83" s="90"/>
      <c r="H83" s="90"/>
      <c r="I83" s="91"/>
      <c r="J83" s="44"/>
    </row>
    <row r="84" spans="1:10" ht="15" customHeight="1">
      <c r="A84" s="33"/>
      <c r="B84" s="47"/>
      <c r="C84" s="89" t="s">
        <v>121</v>
      </c>
      <c r="D84" s="90"/>
      <c r="E84" s="90"/>
      <c r="F84" s="90"/>
      <c r="G84" s="90"/>
      <c r="H84" s="90"/>
      <c r="I84" s="91"/>
      <c r="J84" s="44"/>
    </row>
    <row r="85" spans="1:10" ht="15" customHeight="1">
      <c r="A85" s="33"/>
      <c r="B85" s="47"/>
      <c r="C85" s="89" t="s">
        <v>120</v>
      </c>
      <c r="D85" s="90"/>
      <c r="E85" s="90"/>
      <c r="F85" s="90"/>
      <c r="G85" s="90"/>
      <c r="H85" s="90"/>
      <c r="I85" s="91"/>
      <c r="J85" s="44"/>
    </row>
    <row r="86" spans="1:10" ht="15" customHeight="1">
      <c r="A86" s="33"/>
      <c r="B86" s="47"/>
      <c r="C86" s="89" t="s">
        <v>119</v>
      </c>
      <c r="D86" s="90"/>
      <c r="E86" s="90"/>
      <c r="F86" s="90"/>
      <c r="G86" s="90"/>
      <c r="H86" s="90"/>
      <c r="I86" s="91"/>
      <c r="J86" s="44"/>
    </row>
    <row r="87" spans="1:10" ht="15" customHeight="1">
      <c r="A87" s="33"/>
      <c r="B87" s="47"/>
      <c r="C87" s="89" t="s">
        <v>118</v>
      </c>
      <c r="D87" s="90"/>
      <c r="E87" s="90"/>
      <c r="F87" s="90"/>
      <c r="G87" s="90"/>
      <c r="H87" s="90"/>
      <c r="I87" s="91"/>
      <c r="J87" s="44"/>
    </row>
    <row r="88" spans="1:10" ht="15" customHeight="1">
      <c r="A88" s="33"/>
      <c r="B88" s="47"/>
      <c r="C88" s="89" t="s">
        <v>117</v>
      </c>
      <c r="D88" s="90"/>
      <c r="E88" s="90"/>
      <c r="F88" s="90"/>
      <c r="G88" s="90"/>
      <c r="H88" s="90"/>
      <c r="I88" s="91"/>
      <c r="J88" s="44"/>
    </row>
    <row r="89" spans="2:10" ht="15" customHeight="1">
      <c r="B89" s="47"/>
      <c r="C89" s="89" t="s">
        <v>116</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37">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209191</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319</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44270</v>
      </c>
      <c r="F10" s="85"/>
      <c r="G10" s="48" t="s">
        <v>176</v>
      </c>
      <c r="H10" s="45" t="s">
        <v>175</v>
      </c>
      <c r="I10" s="45"/>
      <c r="J10" s="44"/>
    </row>
    <row r="11" spans="1:10" ht="15" customHeight="1">
      <c r="A11" s="33"/>
      <c r="B11" s="47"/>
      <c r="C11" s="84" t="s">
        <v>174</v>
      </c>
      <c r="D11" s="84"/>
      <c r="E11" s="85">
        <v>44271</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279</v>
      </c>
      <c r="F14" s="36" t="s">
        <v>297</v>
      </c>
      <c r="G14" s="36" t="s">
        <v>134</v>
      </c>
      <c r="H14" s="52" t="s">
        <v>13</v>
      </c>
      <c r="I14" s="36" t="s">
        <v>12</v>
      </c>
      <c r="J14" s="44"/>
    </row>
    <row r="15" spans="1:10" ht="15" customHeight="1">
      <c r="A15" s="33"/>
      <c r="B15" s="47"/>
      <c r="C15" s="51" t="s">
        <v>151</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279</v>
      </c>
      <c r="F24" s="36" t="s">
        <v>22</v>
      </c>
      <c r="G24" s="36" t="s">
        <v>135</v>
      </c>
      <c r="H24" s="52" t="s">
        <v>24</v>
      </c>
      <c r="I24" s="36" t="s">
        <v>23</v>
      </c>
      <c r="J24" s="44"/>
    </row>
    <row r="25" spans="1:10" ht="15" customHeight="1">
      <c r="A25" s="33"/>
      <c r="B25" s="47"/>
      <c r="C25" s="51" t="s">
        <v>130</v>
      </c>
      <c r="D25" s="51" t="s">
        <v>25</v>
      </c>
      <c r="E25" s="36" t="s">
        <v>206</v>
      </c>
      <c r="F25" s="36" t="s">
        <v>26</v>
      </c>
      <c r="G25" s="36" t="s">
        <v>163</v>
      </c>
      <c r="H25" s="52" t="s">
        <v>28</v>
      </c>
      <c r="I25" s="36" t="s">
        <v>27</v>
      </c>
      <c r="J25" s="44"/>
    </row>
    <row r="26" spans="1:10" ht="15" customHeight="1">
      <c r="A26" s="33"/>
      <c r="B26" s="47"/>
      <c r="C26" s="51" t="s">
        <v>130</v>
      </c>
      <c r="D26" s="51" t="s">
        <v>29</v>
      </c>
      <c r="E26" s="36" t="s">
        <v>168</v>
      </c>
      <c r="F26" s="36" t="s">
        <v>30</v>
      </c>
      <c r="G26" s="36" t="s">
        <v>162</v>
      </c>
      <c r="H26" s="52">
        <v>3.2</v>
      </c>
      <c r="I26" s="36" t="s">
        <v>31</v>
      </c>
      <c r="J26" s="44"/>
    </row>
    <row r="27" spans="1:10" ht="15" customHeight="1">
      <c r="A27" s="33"/>
      <c r="B27" s="47"/>
      <c r="C27" s="51" t="s">
        <v>130</v>
      </c>
      <c r="D27" s="51" t="s">
        <v>32</v>
      </c>
      <c r="E27" s="36" t="s">
        <v>279</v>
      </c>
      <c r="F27" s="36" t="s">
        <v>22</v>
      </c>
      <c r="G27" s="36" t="s">
        <v>135</v>
      </c>
      <c r="H27" s="52" t="s">
        <v>34</v>
      </c>
      <c r="I27" s="36" t="s">
        <v>33</v>
      </c>
      <c r="J27" s="44"/>
    </row>
    <row r="28" spans="1:10" ht="15" customHeight="1">
      <c r="A28" s="33"/>
      <c r="B28" s="47"/>
      <c r="C28" s="51" t="s">
        <v>130</v>
      </c>
      <c r="D28" s="51" t="s">
        <v>35</v>
      </c>
      <c r="E28" s="36" t="s">
        <v>168</v>
      </c>
      <c r="F28" s="36" t="s">
        <v>36</v>
      </c>
      <c r="G28" s="36" t="s">
        <v>161</v>
      </c>
      <c r="H28" s="52" t="s">
        <v>38</v>
      </c>
      <c r="I28" s="36" t="s">
        <v>37</v>
      </c>
      <c r="J28" s="44"/>
    </row>
    <row r="29" spans="1:10" ht="15" customHeight="1">
      <c r="A29" s="33"/>
      <c r="B29" s="47"/>
      <c r="C29" s="51" t="s">
        <v>130</v>
      </c>
      <c r="D29" s="51" t="s">
        <v>39</v>
      </c>
      <c r="E29" s="36" t="s">
        <v>168</v>
      </c>
      <c r="F29" s="36" t="s">
        <v>40</v>
      </c>
      <c r="G29" s="36" t="s">
        <v>153</v>
      </c>
      <c r="H29" s="52" t="s">
        <v>320</v>
      </c>
      <c r="I29" s="36" t="s">
        <v>37</v>
      </c>
      <c r="J29" s="44"/>
    </row>
    <row r="30" spans="1:10" ht="15" customHeight="1">
      <c r="A30" s="33"/>
      <c r="B30" s="47"/>
      <c r="C30" s="51" t="s">
        <v>130</v>
      </c>
      <c r="D30" s="51" t="s">
        <v>41</v>
      </c>
      <c r="E30" s="36" t="s">
        <v>168</v>
      </c>
      <c r="F30" s="36" t="s">
        <v>42</v>
      </c>
      <c r="G30" s="36" t="s">
        <v>160</v>
      </c>
      <c r="H30" s="52">
        <v>5</v>
      </c>
      <c r="I30" s="36" t="s">
        <v>43</v>
      </c>
      <c r="J30" s="44"/>
    </row>
    <row r="31" spans="1:10" ht="15" customHeight="1">
      <c r="A31" s="33"/>
      <c r="B31" s="47"/>
      <c r="C31" s="51" t="s">
        <v>130</v>
      </c>
      <c r="D31" s="51" t="s">
        <v>45</v>
      </c>
      <c r="E31" s="36" t="s">
        <v>168</v>
      </c>
      <c r="F31" s="36" t="s">
        <v>46</v>
      </c>
      <c r="G31" s="36" t="s">
        <v>160</v>
      </c>
      <c r="H31" s="52" t="s">
        <v>44</v>
      </c>
      <c r="I31" s="36" t="s">
        <v>43</v>
      </c>
      <c r="J31" s="44"/>
    </row>
    <row r="32" spans="1:10" ht="15" customHeight="1">
      <c r="A32" s="33"/>
      <c r="B32" s="47"/>
      <c r="C32" s="51" t="s">
        <v>130</v>
      </c>
      <c r="D32" s="51" t="s">
        <v>47</v>
      </c>
      <c r="E32" s="36" t="s">
        <v>196</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279</v>
      </c>
      <c r="F44" s="36" t="s">
        <v>22</v>
      </c>
      <c r="G44" s="36" t="s">
        <v>135</v>
      </c>
      <c r="H44" s="52" t="s">
        <v>53</v>
      </c>
      <c r="I44" s="36" t="s">
        <v>52</v>
      </c>
      <c r="J44" s="44"/>
    </row>
    <row r="45" spans="1:10" ht="15" customHeight="1">
      <c r="A45" s="33"/>
      <c r="B45" s="47"/>
      <c r="C45" s="51" t="s">
        <v>130</v>
      </c>
      <c r="D45" s="51" t="s">
        <v>54</v>
      </c>
      <c r="E45" s="36" t="s">
        <v>199</v>
      </c>
      <c r="F45" s="36" t="s">
        <v>55</v>
      </c>
      <c r="G45" s="36" t="s">
        <v>156</v>
      </c>
      <c r="H45" s="52">
        <v>2</v>
      </c>
      <c r="I45" s="36" t="s">
        <v>204</v>
      </c>
      <c r="J45" s="44"/>
    </row>
    <row r="46" spans="1:10" ht="15" customHeight="1">
      <c r="A46" s="33"/>
      <c r="B46" s="47"/>
      <c r="C46" s="51" t="s">
        <v>130</v>
      </c>
      <c r="D46" s="51" t="s">
        <v>57</v>
      </c>
      <c r="E46" s="36" t="s">
        <v>206</v>
      </c>
      <c r="F46" s="36" t="s">
        <v>58</v>
      </c>
      <c r="G46" s="36" t="s">
        <v>155</v>
      </c>
      <c r="H46" s="52">
        <v>13</v>
      </c>
      <c r="I46" s="36" t="s">
        <v>204</v>
      </c>
      <c r="J46" s="44"/>
    </row>
    <row r="47" spans="1:10" ht="15" customHeight="1">
      <c r="A47" s="33"/>
      <c r="B47" s="47"/>
      <c r="C47" s="51" t="s">
        <v>130</v>
      </c>
      <c r="D47" s="51" t="s">
        <v>59</v>
      </c>
      <c r="E47" s="36" t="s">
        <v>168</v>
      </c>
      <c r="F47" s="36" t="s">
        <v>60</v>
      </c>
      <c r="G47" s="36" t="s">
        <v>153</v>
      </c>
      <c r="H47" s="52" t="s">
        <v>38</v>
      </c>
      <c r="I47" s="36" t="s">
        <v>37</v>
      </c>
      <c r="J47" s="44"/>
    </row>
    <row r="48" spans="1:10" ht="15" customHeight="1">
      <c r="A48" s="33"/>
      <c r="B48" s="47"/>
      <c r="C48" s="51" t="s">
        <v>130</v>
      </c>
      <c r="D48" s="51" t="s">
        <v>61</v>
      </c>
      <c r="E48" s="36" t="s">
        <v>249</v>
      </c>
      <c r="F48" s="36" t="s">
        <v>62</v>
      </c>
      <c r="G48" s="36" t="s">
        <v>152</v>
      </c>
      <c r="H48" s="52" t="s">
        <v>49</v>
      </c>
      <c r="I48" s="36" t="s">
        <v>63</v>
      </c>
      <c r="J48" s="44"/>
    </row>
    <row r="49" spans="1:10" ht="15" customHeight="1">
      <c r="A49" s="33"/>
      <c r="B49" s="47"/>
      <c r="C49" s="51" t="s">
        <v>197</v>
      </c>
      <c r="D49" s="51" t="s">
        <v>64</v>
      </c>
      <c r="E49" s="36" t="s">
        <v>277</v>
      </c>
      <c r="F49" s="36" t="s">
        <v>65</v>
      </c>
      <c r="G49" s="36" t="s">
        <v>150</v>
      </c>
      <c r="H49" s="52" t="s">
        <v>66</v>
      </c>
      <c r="I49" s="36" t="s">
        <v>19</v>
      </c>
      <c r="J49" s="44"/>
    </row>
    <row r="50" spans="1:10" ht="15" customHeight="1">
      <c r="A50" s="33"/>
      <c r="B50" s="47"/>
      <c r="C50" s="51" t="s">
        <v>143</v>
      </c>
      <c r="D50" s="51" t="s">
        <v>207</v>
      </c>
      <c r="E50" s="36" t="s">
        <v>201</v>
      </c>
      <c r="F50" s="36" t="s">
        <v>232</v>
      </c>
      <c r="G50" s="36" t="s">
        <v>6</v>
      </c>
      <c r="H50" s="52">
        <v>32.37</v>
      </c>
      <c r="I50" s="36" t="s">
        <v>210</v>
      </c>
      <c r="J50" s="44"/>
    </row>
    <row r="51" spans="1:10" ht="15" customHeight="1">
      <c r="A51" s="33"/>
      <c r="B51" s="47"/>
      <c r="C51" s="51" t="s">
        <v>143</v>
      </c>
      <c r="D51" s="51" t="s">
        <v>67</v>
      </c>
      <c r="E51" s="36" t="s">
        <v>201</v>
      </c>
      <c r="F51" s="36" t="s">
        <v>5</v>
      </c>
      <c r="G51" s="36" t="s">
        <v>149</v>
      </c>
      <c r="H51" s="52">
        <v>0</v>
      </c>
      <c r="I51" s="36" t="s">
        <v>211</v>
      </c>
      <c r="J51" s="44"/>
    </row>
    <row r="52" spans="1:10" ht="15" customHeight="1">
      <c r="A52" s="33"/>
      <c r="B52" s="47"/>
      <c r="C52" s="51" t="s">
        <v>151</v>
      </c>
      <c r="D52" s="51" t="s">
        <v>68</v>
      </c>
      <c r="E52" s="36" t="s">
        <v>201</v>
      </c>
      <c r="F52" s="36" t="s">
        <v>5</v>
      </c>
      <c r="G52" s="36" t="s">
        <v>149</v>
      </c>
      <c r="H52" s="52" t="s">
        <v>69</v>
      </c>
      <c r="I52" s="36" t="s">
        <v>211</v>
      </c>
      <c r="J52" s="44"/>
    </row>
    <row r="53" spans="1:10" ht="15" customHeight="1">
      <c r="A53" s="33"/>
      <c r="B53" s="47"/>
      <c r="C53" s="51" t="s">
        <v>130</v>
      </c>
      <c r="D53" s="51" t="s">
        <v>70</v>
      </c>
      <c r="E53" s="36" t="s">
        <v>201</v>
      </c>
      <c r="F53" s="36" t="s">
        <v>71</v>
      </c>
      <c r="G53" s="36" t="s">
        <v>148</v>
      </c>
      <c r="H53" s="52">
        <v>118.2</v>
      </c>
      <c r="I53" s="36" t="s">
        <v>72</v>
      </c>
      <c r="J53" s="44"/>
    </row>
    <row r="54" spans="1:10" ht="15" customHeight="1">
      <c r="A54" s="33"/>
      <c r="B54" s="47"/>
      <c r="C54" s="51" t="s">
        <v>143</v>
      </c>
      <c r="D54" s="51" t="s">
        <v>73</v>
      </c>
      <c r="E54" s="36" t="s">
        <v>201</v>
      </c>
      <c r="F54" s="36" t="s">
        <v>147</v>
      </c>
      <c r="G54" s="36" t="s">
        <v>229</v>
      </c>
      <c r="H54" s="52" t="s">
        <v>74</v>
      </c>
      <c r="I54" s="36"/>
      <c r="J54" s="44"/>
    </row>
    <row r="55" spans="1:10" ht="15" customHeight="1">
      <c r="A55" s="33"/>
      <c r="B55" s="47"/>
      <c r="C55" s="51" t="s">
        <v>143</v>
      </c>
      <c r="D55" s="51" t="s">
        <v>76</v>
      </c>
      <c r="E55" s="36" t="s">
        <v>201</v>
      </c>
      <c r="F55" s="36" t="s">
        <v>6</v>
      </c>
      <c r="G55" s="36" t="s">
        <v>146</v>
      </c>
      <c r="H55" s="52" t="s">
        <v>74</v>
      </c>
      <c r="I55" s="36"/>
      <c r="J55" s="44"/>
    </row>
    <row r="56" spans="1:10" ht="15" customHeight="1">
      <c r="A56" s="33"/>
      <c r="B56" s="47"/>
      <c r="C56" s="51" t="s">
        <v>143</v>
      </c>
      <c r="D56" s="51" t="s">
        <v>77</v>
      </c>
      <c r="E56" s="36" t="s">
        <v>201</v>
      </c>
      <c r="F56" s="36" t="s">
        <v>6</v>
      </c>
      <c r="G56" s="36" t="s">
        <v>6</v>
      </c>
      <c r="H56" s="52" t="s">
        <v>74</v>
      </c>
      <c r="I56" s="36"/>
      <c r="J56" s="44"/>
    </row>
    <row r="57" spans="1:10" ht="15" customHeight="1">
      <c r="A57" s="33"/>
      <c r="B57" s="47"/>
      <c r="C57" s="51" t="s">
        <v>130</v>
      </c>
      <c r="D57" s="51" t="s">
        <v>78</v>
      </c>
      <c r="E57" s="36" t="s">
        <v>201</v>
      </c>
      <c r="F57" s="36" t="s">
        <v>79</v>
      </c>
      <c r="G57" s="36" t="s">
        <v>145</v>
      </c>
      <c r="H57" s="52">
        <v>5.6</v>
      </c>
      <c r="I57" s="36" t="s">
        <v>204</v>
      </c>
      <c r="J57" s="44"/>
    </row>
    <row r="58" spans="1:10" ht="15" customHeight="1">
      <c r="A58" s="33"/>
      <c r="B58" s="47"/>
      <c r="C58" s="51" t="s">
        <v>130</v>
      </c>
      <c r="D58" s="51" t="s">
        <v>80</v>
      </c>
      <c r="E58" s="36" t="s">
        <v>201</v>
      </c>
      <c r="F58" s="36" t="s">
        <v>81</v>
      </c>
      <c r="G58" s="36" t="s">
        <v>144</v>
      </c>
      <c r="H58" s="52">
        <v>8.08</v>
      </c>
      <c r="I58" s="36" t="s">
        <v>82</v>
      </c>
      <c r="J58" s="44"/>
    </row>
    <row r="59" spans="1:10" ht="15" customHeight="1">
      <c r="A59" s="33"/>
      <c r="B59" s="47"/>
      <c r="C59" s="51" t="s">
        <v>143</v>
      </c>
      <c r="D59" s="51" t="s">
        <v>83</v>
      </c>
      <c r="E59" s="36" t="s">
        <v>201</v>
      </c>
      <c r="F59" s="36" t="s">
        <v>81</v>
      </c>
      <c r="G59" s="36" t="s">
        <v>142</v>
      </c>
      <c r="H59" s="52">
        <v>56.8</v>
      </c>
      <c r="I59" s="36" t="s">
        <v>84</v>
      </c>
      <c r="J59" s="44"/>
    </row>
    <row r="60" spans="1:10" ht="15" customHeight="1">
      <c r="A60" s="33"/>
      <c r="B60" s="47"/>
      <c r="C60" s="51" t="s">
        <v>143</v>
      </c>
      <c r="D60" s="51" t="s">
        <v>233</v>
      </c>
      <c r="E60" s="36" t="s">
        <v>201</v>
      </c>
      <c r="F60" s="36" t="s">
        <v>6</v>
      </c>
      <c r="G60" s="36" t="s">
        <v>253</v>
      </c>
      <c r="H60" s="52">
        <v>2.64</v>
      </c>
      <c r="I60" s="36" t="s">
        <v>210</v>
      </c>
      <c r="J60" s="44"/>
    </row>
    <row r="61" spans="1:10" ht="15" customHeight="1">
      <c r="A61" s="33"/>
      <c r="B61" s="47"/>
      <c r="C61" s="51" t="s">
        <v>130</v>
      </c>
      <c r="D61" s="51" t="s">
        <v>88</v>
      </c>
      <c r="E61" s="36" t="s">
        <v>201</v>
      </c>
      <c r="F61" s="36" t="s">
        <v>89</v>
      </c>
      <c r="G61" s="36" t="s">
        <v>140</v>
      </c>
      <c r="H61" s="52">
        <v>16.6</v>
      </c>
      <c r="I61" s="36" t="s">
        <v>90</v>
      </c>
      <c r="J61" s="44"/>
    </row>
    <row r="62" spans="1:10" ht="15" customHeight="1">
      <c r="A62" s="33"/>
      <c r="B62" s="47"/>
      <c r="C62" s="51" t="s">
        <v>130</v>
      </c>
      <c r="D62" s="51" t="s">
        <v>91</v>
      </c>
      <c r="E62" s="36" t="s">
        <v>279</v>
      </c>
      <c r="F62" s="36" t="s">
        <v>92</v>
      </c>
      <c r="G62" s="36" t="s">
        <v>139</v>
      </c>
      <c r="H62" s="52" t="s">
        <v>94</v>
      </c>
      <c r="I62" s="36" t="s">
        <v>93</v>
      </c>
      <c r="J62" s="44"/>
    </row>
    <row r="63" spans="1:10" ht="15" customHeight="1">
      <c r="A63" s="33"/>
      <c r="B63" s="47"/>
      <c r="C63" s="51" t="s">
        <v>130</v>
      </c>
      <c r="D63" s="51" t="s">
        <v>95</v>
      </c>
      <c r="E63" s="36" t="s">
        <v>168</v>
      </c>
      <c r="F63" s="36" t="s">
        <v>96</v>
      </c>
      <c r="G63" s="36" t="s">
        <v>138</v>
      </c>
      <c r="H63" s="52">
        <v>0.4</v>
      </c>
      <c r="I63" s="36" t="s">
        <v>97</v>
      </c>
      <c r="J63" s="44"/>
    </row>
    <row r="64" spans="1:10" ht="15" customHeight="1">
      <c r="A64" s="33"/>
      <c r="B64" s="47"/>
      <c r="C64" s="51" t="s">
        <v>130</v>
      </c>
      <c r="D64" s="51" t="s">
        <v>98</v>
      </c>
      <c r="E64" s="36" t="s">
        <v>168</v>
      </c>
      <c r="F64" s="36" t="s">
        <v>26</v>
      </c>
      <c r="G64" s="36" t="s">
        <v>137</v>
      </c>
      <c r="H64" s="52" t="s">
        <v>99</v>
      </c>
      <c r="I64" s="36" t="s">
        <v>97</v>
      </c>
      <c r="J64" s="44"/>
    </row>
    <row r="65" spans="1:10" ht="15" customHeight="1">
      <c r="A65" s="33"/>
      <c r="B65" s="47"/>
      <c r="C65" s="51" t="s">
        <v>130</v>
      </c>
      <c r="D65" s="51" t="s">
        <v>234</v>
      </c>
      <c r="E65" s="36" t="s">
        <v>196</v>
      </c>
      <c r="F65" s="36" t="s">
        <v>100</v>
      </c>
      <c r="G65" s="36" t="s">
        <v>136</v>
      </c>
      <c r="H65" s="52" t="s">
        <v>34</v>
      </c>
      <c r="I65" s="36" t="s">
        <v>97</v>
      </c>
      <c r="J65" s="44"/>
    </row>
    <row r="66" spans="1:10" ht="15" customHeight="1">
      <c r="A66" s="33"/>
      <c r="B66" s="47"/>
      <c r="C66" s="51" t="s">
        <v>130</v>
      </c>
      <c r="D66" s="51" t="s">
        <v>235</v>
      </c>
      <c r="E66" s="36" t="s">
        <v>279</v>
      </c>
      <c r="F66" s="36" t="s">
        <v>22</v>
      </c>
      <c r="G66" s="36" t="s">
        <v>135</v>
      </c>
      <c r="H66" s="52" t="s">
        <v>53</v>
      </c>
      <c r="I66" s="36" t="s">
        <v>101</v>
      </c>
      <c r="J66" s="44"/>
    </row>
    <row r="67" spans="1:10" ht="15" customHeight="1">
      <c r="A67" s="33"/>
      <c r="B67" s="47"/>
      <c r="C67" s="51" t="s">
        <v>130</v>
      </c>
      <c r="D67" s="51" t="s">
        <v>236</v>
      </c>
      <c r="E67" s="36" t="s">
        <v>279</v>
      </c>
      <c r="F67" s="36" t="s">
        <v>22</v>
      </c>
      <c r="G67" s="36" t="s">
        <v>135</v>
      </c>
      <c r="H67" s="52" t="s">
        <v>28</v>
      </c>
      <c r="I67" s="36" t="s">
        <v>102</v>
      </c>
      <c r="J67" s="44"/>
    </row>
    <row r="68" spans="1:10" ht="15" customHeight="1">
      <c r="A68" s="33"/>
      <c r="B68" s="47"/>
      <c r="C68" s="51" t="s">
        <v>130</v>
      </c>
      <c r="D68" s="51" t="s">
        <v>103</v>
      </c>
      <c r="E68" s="36" t="s">
        <v>279</v>
      </c>
      <c r="F68" s="36" t="s">
        <v>250</v>
      </c>
      <c r="G68" s="36" t="s">
        <v>134</v>
      </c>
      <c r="H68" s="52" t="s">
        <v>13</v>
      </c>
      <c r="I68" s="36" t="s">
        <v>104</v>
      </c>
      <c r="J68" s="44"/>
    </row>
    <row r="69" spans="1:10" ht="15" customHeight="1">
      <c r="A69" s="33"/>
      <c r="B69" s="47"/>
      <c r="C69" s="51" t="s">
        <v>130</v>
      </c>
      <c r="D69" s="51" t="s">
        <v>237</v>
      </c>
      <c r="E69" s="36" t="s">
        <v>168</v>
      </c>
      <c r="F69" s="36" t="s">
        <v>85</v>
      </c>
      <c r="G69" s="36" t="s">
        <v>141</v>
      </c>
      <c r="H69" s="52" t="s">
        <v>87</v>
      </c>
      <c r="I69" s="36" t="s">
        <v>86</v>
      </c>
      <c r="J69" s="44"/>
    </row>
    <row r="70" spans="1:10" ht="15" customHeight="1">
      <c r="A70" s="33"/>
      <c r="B70" s="47"/>
      <c r="C70" s="51" t="s">
        <v>130</v>
      </c>
      <c r="D70" s="51" t="s">
        <v>238</v>
      </c>
      <c r="E70" s="36" t="s">
        <v>168</v>
      </c>
      <c r="F70" s="36" t="s">
        <v>106</v>
      </c>
      <c r="G70" s="36" t="s">
        <v>133</v>
      </c>
      <c r="H70" s="52">
        <v>18.5</v>
      </c>
      <c r="I70" s="36" t="s">
        <v>222</v>
      </c>
      <c r="J70" s="44"/>
    </row>
    <row r="71" spans="1:10" ht="15" customHeight="1">
      <c r="A71" s="33"/>
      <c r="B71" s="47"/>
      <c r="C71" s="51" t="s">
        <v>130</v>
      </c>
      <c r="D71" s="51" t="s">
        <v>239</v>
      </c>
      <c r="E71" s="36" t="s">
        <v>168</v>
      </c>
      <c r="F71" s="36" t="s">
        <v>26</v>
      </c>
      <c r="G71" s="36" t="s">
        <v>132</v>
      </c>
      <c r="H71" s="52" t="s">
        <v>110</v>
      </c>
      <c r="I71" s="36" t="s">
        <v>109</v>
      </c>
      <c r="J71" s="44"/>
    </row>
    <row r="72" spans="1:10" ht="15" customHeight="1">
      <c r="A72" s="33"/>
      <c r="B72" s="47"/>
      <c r="C72" s="51" t="s">
        <v>130</v>
      </c>
      <c r="D72" s="51" t="s">
        <v>240</v>
      </c>
      <c r="E72" s="36" t="s">
        <v>168</v>
      </c>
      <c r="F72" s="36" t="s">
        <v>112</v>
      </c>
      <c r="G72" s="36" t="s">
        <v>131</v>
      </c>
      <c r="H72" s="52">
        <v>0.6</v>
      </c>
      <c r="I72" s="36" t="s">
        <v>113</v>
      </c>
      <c r="J72" s="44"/>
    </row>
    <row r="73" spans="1:10" ht="15" customHeight="1">
      <c r="A73" s="33"/>
      <c r="B73" s="47"/>
      <c r="C73" s="51" t="s">
        <v>130</v>
      </c>
      <c r="D73" s="51" t="s">
        <v>330</v>
      </c>
      <c r="E73" s="36" t="s">
        <v>196</v>
      </c>
      <c r="F73" s="36" t="s">
        <v>223</v>
      </c>
      <c r="G73" s="36" t="s">
        <v>129</v>
      </c>
      <c r="H73" s="52">
        <v>0.03</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122</v>
      </c>
      <c r="D83" s="90"/>
      <c r="E83" s="90"/>
      <c r="F83" s="90"/>
      <c r="G83" s="90"/>
      <c r="H83" s="90"/>
      <c r="I83" s="91"/>
      <c r="J83" s="44"/>
    </row>
    <row r="84" spans="1:10" ht="15" customHeight="1">
      <c r="A84" s="33"/>
      <c r="B84" s="47"/>
      <c r="C84" s="89" t="s">
        <v>121</v>
      </c>
      <c r="D84" s="90"/>
      <c r="E84" s="90"/>
      <c r="F84" s="90"/>
      <c r="G84" s="90"/>
      <c r="H84" s="90"/>
      <c r="I84" s="91"/>
      <c r="J84" s="44"/>
    </row>
    <row r="85" spans="1:10" ht="15" customHeight="1">
      <c r="A85" s="33"/>
      <c r="B85" s="47"/>
      <c r="C85" s="89" t="s">
        <v>120</v>
      </c>
      <c r="D85" s="90"/>
      <c r="E85" s="90"/>
      <c r="F85" s="90"/>
      <c r="G85" s="90"/>
      <c r="H85" s="90"/>
      <c r="I85" s="91"/>
      <c r="J85" s="44"/>
    </row>
    <row r="86" spans="1:10" ht="15" customHeight="1">
      <c r="A86" s="33"/>
      <c r="B86" s="47"/>
      <c r="C86" s="89" t="s">
        <v>119</v>
      </c>
      <c r="D86" s="90"/>
      <c r="E86" s="90"/>
      <c r="F86" s="90"/>
      <c r="G86" s="90"/>
      <c r="H86" s="90"/>
      <c r="I86" s="91"/>
      <c r="J86" s="44"/>
    </row>
    <row r="87" spans="1:10" ht="15" customHeight="1">
      <c r="A87" s="33"/>
      <c r="B87" s="47"/>
      <c r="C87" s="89" t="s">
        <v>118</v>
      </c>
      <c r="D87" s="90"/>
      <c r="E87" s="90"/>
      <c r="F87" s="90"/>
      <c r="G87" s="90"/>
      <c r="H87" s="90"/>
      <c r="I87" s="91"/>
      <c r="J87" s="44"/>
    </row>
    <row r="88" spans="1:10" ht="15" customHeight="1">
      <c r="A88" s="33"/>
      <c r="B88" s="47"/>
      <c r="C88" s="89" t="s">
        <v>117</v>
      </c>
      <c r="D88" s="90"/>
      <c r="E88" s="90"/>
      <c r="F88" s="90"/>
      <c r="G88" s="90"/>
      <c r="H88" s="90"/>
      <c r="I88" s="91"/>
      <c r="J88" s="44"/>
    </row>
    <row r="89" spans="2:10" ht="15" customHeight="1">
      <c r="B89" s="47"/>
      <c r="C89" s="89" t="s">
        <v>116</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37">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209192</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321</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44270</v>
      </c>
      <c r="F10" s="85"/>
      <c r="G10" s="48" t="s">
        <v>176</v>
      </c>
      <c r="H10" s="45" t="s">
        <v>175</v>
      </c>
      <c r="I10" s="45"/>
      <c r="J10" s="44"/>
    </row>
    <row r="11" spans="1:10" ht="15" customHeight="1">
      <c r="A11" s="33"/>
      <c r="B11" s="47"/>
      <c r="C11" s="84" t="s">
        <v>174</v>
      </c>
      <c r="D11" s="84"/>
      <c r="E11" s="85">
        <v>44271</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279</v>
      </c>
      <c r="F14" s="36" t="s">
        <v>297</v>
      </c>
      <c r="G14" s="36" t="s">
        <v>134</v>
      </c>
      <c r="H14" s="52" t="s">
        <v>13</v>
      </c>
      <c r="I14" s="36" t="s">
        <v>12</v>
      </c>
      <c r="J14" s="44"/>
    </row>
    <row r="15" spans="1:10" ht="15" customHeight="1">
      <c r="A15" s="33"/>
      <c r="B15" s="47"/>
      <c r="C15" s="51" t="s">
        <v>151</v>
      </c>
      <c r="D15" s="51" t="s">
        <v>14</v>
      </c>
      <c r="E15" s="36" t="s">
        <v>279</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279</v>
      </c>
      <c r="F24" s="36" t="s">
        <v>22</v>
      </c>
      <c r="G24" s="36" t="s">
        <v>135</v>
      </c>
      <c r="H24" s="52" t="s">
        <v>24</v>
      </c>
      <c r="I24" s="36" t="s">
        <v>23</v>
      </c>
      <c r="J24" s="44"/>
    </row>
    <row r="25" spans="1:10" ht="15" customHeight="1">
      <c r="A25" s="33"/>
      <c r="B25" s="47"/>
      <c r="C25" s="51" t="s">
        <v>130</v>
      </c>
      <c r="D25" s="51" t="s">
        <v>25</v>
      </c>
      <c r="E25" s="36" t="s">
        <v>206</v>
      </c>
      <c r="F25" s="36" t="s">
        <v>26</v>
      </c>
      <c r="G25" s="36" t="s">
        <v>163</v>
      </c>
      <c r="H25" s="52" t="s">
        <v>28</v>
      </c>
      <c r="I25" s="36" t="s">
        <v>27</v>
      </c>
      <c r="J25" s="44"/>
    </row>
    <row r="26" spans="1:10" ht="15" customHeight="1">
      <c r="A26" s="33"/>
      <c r="B26" s="47"/>
      <c r="C26" s="51" t="s">
        <v>130</v>
      </c>
      <c r="D26" s="51" t="s">
        <v>29</v>
      </c>
      <c r="E26" s="36" t="s">
        <v>168</v>
      </c>
      <c r="F26" s="36" t="s">
        <v>30</v>
      </c>
      <c r="G26" s="36" t="s">
        <v>162</v>
      </c>
      <c r="H26" s="52">
        <v>3.2</v>
      </c>
      <c r="I26" s="36" t="s">
        <v>31</v>
      </c>
      <c r="J26" s="44"/>
    </row>
    <row r="27" spans="1:10" ht="15" customHeight="1">
      <c r="A27" s="33"/>
      <c r="B27" s="47"/>
      <c r="C27" s="51" t="s">
        <v>130</v>
      </c>
      <c r="D27" s="51" t="s">
        <v>32</v>
      </c>
      <c r="E27" s="36" t="s">
        <v>279</v>
      </c>
      <c r="F27" s="36" t="s">
        <v>22</v>
      </c>
      <c r="G27" s="36" t="s">
        <v>135</v>
      </c>
      <c r="H27" s="52" t="s">
        <v>34</v>
      </c>
      <c r="I27" s="36" t="s">
        <v>33</v>
      </c>
      <c r="J27" s="44"/>
    </row>
    <row r="28" spans="1:10" ht="15" customHeight="1">
      <c r="A28" s="33"/>
      <c r="B28" s="47"/>
      <c r="C28" s="51" t="s">
        <v>130</v>
      </c>
      <c r="D28" s="51" t="s">
        <v>35</v>
      </c>
      <c r="E28" s="36" t="s">
        <v>168</v>
      </c>
      <c r="F28" s="36" t="s">
        <v>36</v>
      </c>
      <c r="G28" s="36" t="s">
        <v>161</v>
      </c>
      <c r="H28" s="52" t="s">
        <v>38</v>
      </c>
      <c r="I28" s="36" t="s">
        <v>37</v>
      </c>
      <c r="J28" s="44"/>
    </row>
    <row r="29" spans="1:10" ht="15" customHeight="1">
      <c r="A29" s="33"/>
      <c r="B29" s="47"/>
      <c r="C29" s="51" t="s">
        <v>130</v>
      </c>
      <c r="D29" s="51" t="s">
        <v>39</v>
      </c>
      <c r="E29" s="36" t="s">
        <v>168</v>
      </c>
      <c r="F29" s="36" t="s">
        <v>40</v>
      </c>
      <c r="G29" s="36" t="s">
        <v>153</v>
      </c>
      <c r="H29" s="52" t="s">
        <v>302</v>
      </c>
      <c r="I29" s="36" t="s">
        <v>37</v>
      </c>
      <c r="J29" s="44"/>
    </row>
    <row r="30" spans="1:10" ht="15" customHeight="1">
      <c r="A30" s="33"/>
      <c r="B30" s="47"/>
      <c r="C30" s="51" t="s">
        <v>130</v>
      </c>
      <c r="D30" s="51" t="s">
        <v>41</v>
      </c>
      <c r="E30" s="36" t="s">
        <v>168</v>
      </c>
      <c r="F30" s="36" t="s">
        <v>42</v>
      </c>
      <c r="G30" s="36" t="s">
        <v>160</v>
      </c>
      <c r="H30" s="52">
        <v>5</v>
      </c>
      <c r="I30" s="36" t="s">
        <v>43</v>
      </c>
      <c r="J30" s="44"/>
    </row>
    <row r="31" spans="1:10" ht="15" customHeight="1">
      <c r="A31" s="33"/>
      <c r="B31" s="47"/>
      <c r="C31" s="51" t="s">
        <v>130</v>
      </c>
      <c r="D31" s="51" t="s">
        <v>45</v>
      </c>
      <c r="E31" s="36" t="s">
        <v>168</v>
      </c>
      <c r="F31" s="36" t="s">
        <v>46</v>
      </c>
      <c r="G31" s="36" t="s">
        <v>160</v>
      </c>
      <c r="H31" s="52" t="s">
        <v>44</v>
      </c>
      <c r="I31" s="36" t="s">
        <v>43</v>
      </c>
      <c r="J31" s="44"/>
    </row>
    <row r="32" spans="1:10" ht="15" customHeight="1">
      <c r="A32" s="33"/>
      <c r="B32" s="47"/>
      <c r="C32" s="51" t="s">
        <v>130</v>
      </c>
      <c r="D32" s="51" t="s">
        <v>47</v>
      </c>
      <c r="E32" s="36" t="s">
        <v>196</v>
      </c>
      <c r="F32" s="36" t="s">
        <v>48</v>
      </c>
      <c r="G32" s="36" t="s">
        <v>273</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279</v>
      </c>
      <c r="F44" s="36" t="s">
        <v>22</v>
      </c>
      <c r="G44" s="36" t="s">
        <v>135</v>
      </c>
      <c r="H44" s="52" t="s">
        <v>53</v>
      </c>
      <c r="I44" s="36" t="s">
        <v>52</v>
      </c>
      <c r="J44" s="44"/>
    </row>
    <row r="45" spans="1:10" ht="15" customHeight="1">
      <c r="A45" s="33"/>
      <c r="B45" s="47"/>
      <c r="C45" s="51" t="s">
        <v>130</v>
      </c>
      <c r="D45" s="51" t="s">
        <v>54</v>
      </c>
      <c r="E45" s="36" t="s">
        <v>199</v>
      </c>
      <c r="F45" s="36" t="s">
        <v>55</v>
      </c>
      <c r="G45" s="36" t="s">
        <v>156</v>
      </c>
      <c r="H45" s="52">
        <v>2</v>
      </c>
      <c r="I45" s="36" t="s">
        <v>204</v>
      </c>
      <c r="J45" s="44"/>
    </row>
    <row r="46" spans="1:10" ht="15" customHeight="1">
      <c r="A46" s="33"/>
      <c r="B46" s="47"/>
      <c r="C46" s="51" t="s">
        <v>130</v>
      </c>
      <c r="D46" s="51" t="s">
        <v>57</v>
      </c>
      <c r="E46" s="36" t="s">
        <v>206</v>
      </c>
      <c r="F46" s="36" t="s">
        <v>58</v>
      </c>
      <c r="G46" s="36" t="s">
        <v>155</v>
      </c>
      <c r="H46" s="52">
        <v>18</v>
      </c>
      <c r="I46" s="36" t="s">
        <v>204</v>
      </c>
      <c r="J46" s="44"/>
    </row>
    <row r="47" spans="1:10" ht="15" customHeight="1">
      <c r="A47" s="33"/>
      <c r="B47" s="47"/>
      <c r="C47" s="51" t="s">
        <v>130</v>
      </c>
      <c r="D47" s="51" t="s">
        <v>59</v>
      </c>
      <c r="E47" s="36" t="s">
        <v>168</v>
      </c>
      <c r="F47" s="36" t="s">
        <v>60</v>
      </c>
      <c r="G47" s="36" t="s">
        <v>153</v>
      </c>
      <c r="H47" s="52" t="s">
        <v>38</v>
      </c>
      <c r="I47" s="36" t="s">
        <v>37</v>
      </c>
      <c r="J47" s="44"/>
    </row>
    <row r="48" spans="1:10" ht="15" customHeight="1">
      <c r="A48" s="33"/>
      <c r="B48" s="47"/>
      <c r="C48" s="51" t="s">
        <v>130</v>
      </c>
      <c r="D48" s="51" t="s">
        <v>61</v>
      </c>
      <c r="E48" s="36" t="s">
        <v>249</v>
      </c>
      <c r="F48" s="36" t="s">
        <v>62</v>
      </c>
      <c r="G48" s="36" t="s">
        <v>152</v>
      </c>
      <c r="H48" s="52" t="s">
        <v>49</v>
      </c>
      <c r="I48" s="36" t="s">
        <v>63</v>
      </c>
      <c r="J48" s="44"/>
    </row>
    <row r="49" spans="1:10" ht="15" customHeight="1">
      <c r="A49" s="33"/>
      <c r="B49" s="47"/>
      <c r="C49" s="51" t="s">
        <v>197</v>
      </c>
      <c r="D49" s="51" t="s">
        <v>64</v>
      </c>
      <c r="E49" s="36" t="s">
        <v>277</v>
      </c>
      <c r="F49" s="36" t="s">
        <v>65</v>
      </c>
      <c r="G49" s="36" t="s">
        <v>310</v>
      </c>
      <c r="H49" s="52" t="s">
        <v>66</v>
      </c>
      <c r="I49" s="36" t="s">
        <v>19</v>
      </c>
      <c r="J49" s="44"/>
    </row>
    <row r="50" spans="1:10" ht="15" customHeight="1">
      <c r="A50" s="33"/>
      <c r="B50" s="47"/>
      <c r="C50" s="51" t="s">
        <v>143</v>
      </c>
      <c r="D50" s="51" t="s">
        <v>207</v>
      </c>
      <c r="E50" s="36" t="s">
        <v>201</v>
      </c>
      <c r="F50" s="36" t="s">
        <v>232</v>
      </c>
      <c r="G50" s="36" t="s">
        <v>229</v>
      </c>
      <c r="H50" s="52">
        <v>32.37</v>
      </c>
      <c r="I50" s="36" t="s">
        <v>210</v>
      </c>
      <c r="J50" s="44"/>
    </row>
    <row r="51" spans="1:10" ht="15" customHeight="1">
      <c r="A51" s="33"/>
      <c r="B51" s="47"/>
      <c r="C51" s="51" t="s">
        <v>143</v>
      </c>
      <c r="D51" s="51" t="s">
        <v>67</v>
      </c>
      <c r="E51" s="36" t="s">
        <v>201</v>
      </c>
      <c r="F51" s="36" t="s">
        <v>5</v>
      </c>
      <c r="G51" s="36" t="s">
        <v>149</v>
      </c>
      <c r="H51" s="52">
        <v>0</v>
      </c>
      <c r="I51" s="36" t="s">
        <v>211</v>
      </c>
      <c r="J51" s="44"/>
    </row>
    <row r="52" spans="1:10" ht="15" customHeight="1">
      <c r="A52" s="33"/>
      <c r="B52" s="47"/>
      <c r="C52" s="51" t="s">
        <v>151</v>
      </c>
      <c r="D52" s="51" t="s">
        <v>68</v>
      </c>
      <c r="E52" s="36" t="s">
        <v>201</v>
      </c>
      <c r="F52" s="36" t="s">
        <v>5</v>
      </c>
      <c r="G52" s="36" t="s">
        <v>149</v>
      </c>
      <c r="H52" s="52" t="s">
        <v>69</v>
      </c>
      <c r="I52" s="36" t="s">
        <v>211</v>
      </c>
      <c r="J52" s="44"/>
    </row>
    <row r="53" spans="1:10" ht="15" customHeight="1">
      <c r="A53" s="33"/>
      <c r="B53" s="47"/>
      <c r="C53" s="51" t="s">
        <v>130</v>
      </c>
      <c r="D53" s="51" t="s">
        <v>70</v>
      </c>
      <c r="E53" s="36" t="s">
        <v>201</v>
      </c>
      <c r="F53" s="36" t="s">
        <v>71</v>
      </c>
      <c r="G53" s="36" t="s">
        <v>148</v>
      </c>
      <c r="H53" s="52">
        <v>117.1</v>
      </c>
      <c r="I53" s="36" t="s">
        <v>72</v>
      </c>
      <c r="J53" s="44"/>
    </row>
    <row r="54" spans="1:10" ht="15" customHeight="1">
      <c r="A54" s="33"/>
      <c r="B54" s="47"/>
      <c r="C54" s="51" t="s">
        <v>143</v>
      </c>
      <c r="D54" s="51" t="s">
        <v>73</v>
      </c>
      <c r="E54" s="36" t="s">
        <v>201</v>
      </c>
      <c r="F54" s="36" t="s">
        <v>147</v>
      </c>
      <c r="G54" s="36" t="s">
        <v>229</v>
      </c>
      <c r="H54" s="52" t="s">
        <v>74</v>
      </c>
      <c r="I54" s="36"/>
      <c r="J54" s="44"/>
    </row>
    <row r="55" spans="1:10" ht="15" customHeight="1">
      <c r="A55" s="33"/>
      <c r="B55" s="47"/>
      <c r="C55" s="51" t="s">
        <v>143</v>
      </c>
      <c r="D55" s="51" t="s">
        <v>76</v>
      </c>
      <c r="E55" s="36" t="s">
        <v>201</v>
      </c>
      <c r="F55" s="36" t="s">
        <v>6</v>
      </c>
      <c r="G55" s="36" t="s">
        <v>146</v>
      </c>
      <c r="H55" s="52" t="s">
        <v>74</v>
      </c>
      <c r="I55" s="36"/>
      <c r="J55" s="44"/>
    </row>
    <row r="56" spans="1:10" ht="15" customHeight="1">
      <c r="A56" s="33"/>
      <c r="B56" s="47"/>
      <c r="C56" s="51" t="s">
        <v>143</v>
      </c>
      <c r="D56" s="51" t="s">
        <v>77</v>
      </c>
      <c r="E56" s="36" t="s">
        <v>201</v>
      </c>
      <c r="F56" s="36" t="s">
        <v>6</v>
      </c>
      <c r="G56" s="36" t="s">
        <v>6</v>
      </c>
      <c r="H56" s="52" t="s">
        <v>74</v>
      </c>
      <c r="I56" s="36"/>
      <c r="J56" s="44"/>
    </row>
    <row r="57" spans="1:10" ht="15" customHeight="1">
      <c r="A57" s="33"/>
      <c r="B57" s="47"/>
      <c r="C57" s="51" t="s">
        <v>130</v>
      </c>
      <c r="D57" s="51" t="s">
        <v>78</v>
      </c>
      <c r="E57" s="36" t="s">
        <v>201</v>
      </c>
      <c r="F57" s="36" t="s">
        <v>79</v>
      </c>
      <c r="G57" s="36" t="s">
        <v>145</v>
      </c>
      <c r="H57" s="52">
        <v>5.4</v>
      </c>
      <c r="I57" s="36" t="s">
        <v>204</v>
      </c>
      <c r="J57" s="44"/>
    </row>
    <row r="58" spans="1:10" ht="15" customHeight="1">
      <c r="A58" s="33"/>
      <c r="B58" s="47"/>
      <c r="C58" s="51" t="s">
        <v>130</v>
      </c>
      <c r="D58" s="51" t="s">
        <v>80</v>
      </c>
      <c r="E58" s="36" t="s">
        <v>201</v>
      </c>
      <c r="F58" s="36" t="s">
        <v>81</v>
      </c>
      <c r="G58" s="36" t="s">
        <v>144</v>
      </c>
      <c r="H58" s="52">
        <v>8.19</v>
      </c>
      <c r="I58" s="36" t="s">
        <v>82</v>
      </c>
      <c r="J58" s="44"/>
    </row>
    <row r="59" spans="1:10" ht="15" customHeight="1">
      <c r="A59" s="33"/>
      <c r="B59" s="47"/>
      <c r="C59" s="51" t="s">
        <v>143</v>
      </c>
      <c r="D59" s="51" t="s">
        <v>83</v>
      </c>
      <c r="E59" s="36" t="s">
        <v>201</v>
      </c>
      <c r="F59" s="36" t="s">
        <v>81</v>
      </c>
      <c r="G59" s="36" t="s">
        <v>142</v>
      </c>
      <c r="H59" s="52">
        <v>54.2</v>
      </c>
      <c r="I59" s="36" t="s">
        <v>84</v>
      </c>
      <c r="J59" s="44"/>
    </row>
    <row r="60" spans="1:10" ht="15" customHeight="1">
      <c r="A60" s="33"/>
      <c r="B60" s="47"/>
      <c r="C60" s="51" t="s">
        <v>143</v>
      </c>
      <c r="D60" s="51" t="s">
        <v>233</v>
      </c>
      <c r="E60" s="36" t="s">
        <v>201</v>
      </c>
      <c r="F60" s="36" t="s">
        <v>6</v>
      </c>
      <c r="G60" s="36" t="s">
        <v>253</v>
      </c>
      <c r="H60" s="52">
        <v>4.6</v>
      </c>
      <c r="I60" s="36" t="s">
        <v>210</v>
      </c>
      <c r="J60" s="44"/>
    </row>
    <row r="61" spans="1:10" ht="15" customHeight="1">
      <c r="A61" s="33"/>
      <c r="B61" s="47"/>
      <c r="C61" s="51" t="s">
        <v>130</v>
      </c>
      <c r="D61" s="51" t="s">
        <v>88</v>
      </c>
      <c r="E61" s="36" t="s">
        <v>201</v>
      </c>
      <c r="F61" s="36" t="s">
        <v>89</v>
      </c>
      <c r="G61" s="36" t="s">
        <v>140</v>
      </c>
      <c r="H61" s="52">
        <v>16.1</v>
      </c>
      <c r="I61" s="36" t="s">
        <v>90</v>
      </c>
      <c r="J61" s="44"/>
    </row>
    <row r="62" spans="1:10" ht="15" customHeight="1">
      <c r="A62" s="33"/>
      <c r="B62" s="47"/>
      <c r="C62" s="51" t="s">
        <v>130</v>
      </c>
      <c r="D62" s="51" t="s">
        <v>91</v>
      </c>
      <c r="E62" s="36" t="s">
        <v>279</v>
      </c>
      <c r="F62" s="36" t="s">
        <v>92</v>
      </c>
      <c r="G62" s="36" t="s">
        <v>139</v>
      </c>
      <c r="H62" s="52" t="s">
        <v>94</v>
      </c>
      <c r="I62" s="36" t="s">
        <v>93</v>
      </c>
      <c r="J62" s="44"/>
    </row>
    <row r="63" spans="1:10" ht="15" customHeight="1">
      <c r="A63" s="33"/>
      <c r="B63" s="47"/>
      <c r="C63" s="51" t="s">
        <v>130</v>
      </c>
      <c r="D63" s="51" t="s">
        <v>95</v>
      </c>
      <c r="E63" s="36" t="s">
        <v>168</v>
      </c>
      <c r="F63" s="36" t="s">
        <v>96</v>
      </c>
      <c r="G63" s="36" t="s">
        <v>138</v>
      </c>
      <c r="H63" s="52">
        <v>0.4</v>
      </c>
      <c r="I63" s="36" t="s">
        <v>97</v>
      </c>
      <c r="J63" s="44"/>
    </row>
    <row r="64" spans="1:10" ht="15" customHeight="1">
      <c r="A64" s="33"/>
      <c r="B64" s="47"/>
      <c r="C64" s="51" t="s">
        <v>130</v>
      </c>
      <c r="D64" s="51" t="s">
        <v>98</v>
      </c>
      <c r="E64" s="36" t="s">
        <v>168</v>
      </c>
      <c r="F64" s="36" t="s">
        <v>26</v>
      </c>
      <c r="G64" s="36" t="s">
        <v>137</v>
      </c>
      <c r="H64" s="52" t="s">
        <v>99</v>
      </c>
      <c r="I64" s="36" t="s">
        <v>97</v>
      </c>
      <c r="J64" s="44"/>
    </row>
    <row r="65" spans="1:10" ht="15" customHeight="1">
      <c r="A65" s="33"/>
      <c r="B65" s="47"/>
      <c r="C65" s="51" t="s">
        <v>130</v>
      </c>
      <c r="D65" s="51" t="s">
        <v>234</v>
      </c>
      <c r="E65" s="36" t="s">
        <v>196</v>
      </c>
      <c r="F65" s="36" t="s">
        <v>100</v>
      </c>
      <c r="G65" s="36" t="s">
        <v>136</v>
      </c>
      <c r="H65" s="52" t="s">
        <v>34</v>
      </c>
      <c r="I65" s="36" t="s">
        <v>97</v>
      </c>
      <c r="J65" s="44"/>
    </row>
    <row r="66" spans="1:10" ht="15" customHeight="1">
      <c r="A66" s="33"/>
      <c r="B66" s="47"/>
      <c r="C66" s="51" t="s">
        <v>130</v>
      </c>
      <c r="D66" s="51" t="s">
        <v>235</v>
      </c>
      <c r="E66" s="36" t="s">
        <v>279</v>
      </c>
      <c r="F66" s="36" t="s">
        <v>22</v>
      </c>
      <c r="G66" s="36" t="s">
        <v>135</v>
      </c>
      <c r="H66" s="52" t="s">
        <v>53</v>
      </c>
      <c r="I66" s="36" t="s">
        <v>101</v>
      </c>
      <c r="J66" s="44"/>
    </row>
    <row r="67" spans="1:10" ht="15" customHeight="1">
      <c r="A67" s="33"/>
      <c r="B67" s="47"/>
      <c r="C67" s="51" t="s">
        <v>130</v>
      </c>
      <c r="D67" s="51" t="s">
        <v>236</v>
      </c>
      <c r="E67" s="36" t="s">
        <v>279</v>
      </c>
      <c r="F67" s="36" t="s">
        <v>22</v>
      </c>
      <c r="G67" s="36" t="s">
        <v>135</v>
      </c>
      <c r="H67" s="52" t="s">
        <v>28</v>
      </c>
      <c r="I67" s="36" t="s">
        <v>102</v>
      </c>
      <c r="J67" s="44"/>
    </row>
    <row r="68" spans="1:10" ht="15" customHeight="1">
      <c r="A68" s="33"/>
      <c r="B68" s="47"/>
      <c r="C68" s="51" t="s">
        <v>130</v>
      </c>
      <c r="D68" s="51" t="s">
        <v>103</v>
      </c>
      <c r="E68" s="36" t="s">
        <v>279</v>
      </c>
      <c r="F68" s="36" t="s">
        <v>250</v>
      </c>
      <c r="G68" s="36" t="s">
        <v>134</v>
      </c>
      <c r="H68" s="52" t="s">
        <v>13</v>
      </c>
      <c r="I68" s="36" t="s">
        <v>104</v>
      </c>
      <c r="J68" s="44"/>
    </row>
    <row r="69" spans="1:10" ht="15" customHeight="1">
      <c r="A69" s="33"/>
      <c r="B69" s="47"/>
      <c r="C69" s="51" t="s">
        <v>130</v>
      </c>
      <c r="D69" s="51" t="s">
        <v>237</v>
      </c>
      <c r="E69" s="36" t="s">
        <v>168</v>
      </c>
      <c r="F69" s="36" t="s">
        <v>85</v>
      </c>
      <c r="G69" s="36" t="s">
        <v>141</v>
      </c>
      <c r="H69" s="52" t="s">
        <v>87</v>
      </c>
      <c r="I69" s="36" t="s">
        <v>86</v>
      </c>
      <c r="J69" s="44"/>
    </row>
    <row r="70" spans="1:10" ht="15" customHeight="1">
      <c r="A70" s="33"/>
      <c r="B70" s="47"/>
      <c r="C70" s="51" t="s">
        <v>130</v>
      </c>
      <c r="D70" s="51" t="s">
        <v>238</v>
      </c>
      <c r="E70" s="36" t="s">
        <v>168</v>
      </c>
      <c r="F70" s="36" t="s">
        <v>106</v>
      </c>
      <c r="G70" s="36" t="s">
        <v>133</v>
      </c>
      <c r="H70" s="52">
        <v>10.2</v>
      </c>
      <c r="I70" s="36" t="s">
        <v>222</v>
      </c>
      <c r="J70" s="44"/>
    </row>
    <row r="71" spans="1:10" ht="15" customHeight="1">
      <c r="A71" s="33"/>
      <c r="B71" s="47"/>
      <c r="C71" s="51" t="s">
        <v>130</v>
      </c>
      <c r="D71" s="51" t="s">
        <v>239</v>
      </c>
      <c r="E71" s="36" t="s">
        <v>168</v>
      </c>
      <c r="F71" s="36" t="s">
        <v>26</v>
      </c>
      <c r="G71" s="36" t="s">
        <v>132</v>
      </c>
      <c r="H71" s="52" t="s">
        <v>110</v>
      </c>
      <c r="I71" s="36" t="s">
        <v>109</v>
      </c>
      <c r="J71" s="44"/>
    </row>
    <row r="72" spans="1:10" ht="15" customHeight="1">
      <c r="A72" s="33"/>
      <c r="B72" s="47"/>
      <c r="C72" s="51" t="s">
        <v>130</v>
      </c>
      <c r="D72" s="51" t="s">
        <v>240</v>
      </c>
      <c r="E72" s="36" t="s">
        <v>168</v>
      </c>
      <c r="F72" s="36" t="s">
        <v>112</v>
      </c>
      <c r="G72" s="36" t="s">
        <v>131</v>
      </c>
      <c r="H72" s="52">
        <v>0.8</v>
      </c>
      <c r="I72" s="36" t="s">
        <v>113</v>
      </c>
      <c r="J72" s="44"/>
    </row>
    <row r="73" spans="1:10" ht="15" customHeight="1">
      <c r="A73" s="33"/>
      <c r="B73" s="47"/>
      <c r="C73" s="51" t="s">
        <v>130</v>
      </c>
      <c r="D73" s="51" t="s">
        <v>330</v>
      </c>
      <c r="E73" s="36" t="s">
        <v>196</v>
      </c>
      <c r="F73" s="36" t="s">
        <v>223</v>
      </c>
      <c r="G73" s="36" t="s">
        <v>129</v>
      </c>
      <c r="H73" s="52">
        <v>0.09</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224</v>
      </c>
      <c r="D77" s="90"/>
      <c r="E77" s="90"/>
      <c r="F77" s="90"/>
      <c r="G77" s="90"/>
      <c r="H77" s="90"/>
      <c r="I77" s="91"/>
      <c r="J77" s="44"/>
    </row>
    <row r="78" spans="1:10" ht="15" customHeight="1">
      <c r="A78" s="33"/>
      <c r="B78" s="47"/>
      <c r="C78" s="89" t="s">
        <v>127</v>
      </c>
      <c r="D78" s="90"/>
      <c r="E78" s="90"/>
      <c r="F78" s="90"/>
      <c r="G78" s="90"/>
      <c r="H78" s="90"/>
      <c r="I78" s="91"/>
      <c r="J78" s="44"/>
    </row>
    <row r="79" spans="1:10" ht="15" customHeight="1">
      <c r="A79" s="33"/>
      <c r="B79" s="47"/>
      <c r="C79" s="89" t="s">
        <v>124</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126</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122</v>
      </c>
      <c r="D83" s="90"/>
      <c r="E83" s="90"/>
      <c r="F83" s="90"/>
      <c r="G83" s="90"/>
      <c r="H83" s="90"/>
      <c r="I83" s="91"/>
      <c r="J83" s="44"/>
    </row>
    <row r="84" spans="1:10" ht="15" customHeight="1">
      <c r="A84" s="33"/>
      <c r="B84" s="47"/>
      <c r="C84" s="89" t="s">
        <v>121</v>
      </c>
      <c r="D84" s="90"/>
      <c r="E84" s="90"/>
      <c r="F84" s="90"/>
      <c r="G84" s="90"/>
      <c r="H84" s="90"/>
      <c r="I84" s="91"/>
      <c r="J84" s="44"/>
    </row>
    <row r="85" spans="1:10" ht="15" customHeight="1">
      <c r="A85" s="33"/>
      <c r="B85" s="47"/>
      <c r="C85" s="89" t="s">
        <v>120</v>
      </c>
      <c r="D85" s="90"/>
      <c r="E85" s="90"/>
      <c r="F85" s="90"/>
      <c r="G85" s="90"/>
      <c r="H85" s="90"/>
      <c r="I85" s="91"/>
      <c r="J85" s="44"/>
    </row>
    <row r="86" spans="1:10" ht="15" customHeight="1">
      <c r="A86" s="33"/>
      <c r="B86" s="47"/>
      <c r="C86" s="89" t="s">
        <v>119</v>
      </c>
      <c r="D86" s="90"/>
      <c r="E86" s="90"/>
      <c r="F86" s="90"/>
      <c r="G86" s="90"/>
      <c r="H86" s="90"/>
      <c r="I86" s="91"/>
      <c r="J86" s="44"/>
    </row>
    <row r="87" spans="1:10" ht="15" customHeight="1">
      <c r="A87" s="33"/>
      <c r="B87" s="47"/>
      <c r="C87" s="89" t="s">
        <v>118</v>
      </c>
      <c r="D87" s="90"/>
      <c r="E87" s="90"/>
      <c r="F87" s="90"/>
      <c r="G87" s="90"/>
      <c r="H87" s="90"/>
      <c r="I87" s="91"/>
      <c r="J87" s="44"/>
    </row>
    <row r="88" spans="1:10" ht="15" customHeight="1">
      <c r="A88" s="33"/>
      <c r="B88" s="47"/>
      <c r="C88" s="89" t="s">
        <v>117</v>
      </c>
      <c r="D88" s="90"/>
      <c r="E88" s="90"/>
      <c r="F88" s="90"/>
      <c r="G88" s="90"/>
      <c r="H88" s="90"/>
      <c r="I88" s="91"/>
      <c r="J88" s="44"/>
    </row>
    <row r="89" spans="2:10" ht="15" customHeight="1">
      <c r="B89" s="47"/>
      <c r="C89" s="89" t="s">
        <v>116</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6">
      <selection activeCell="B6" sqref="B6:B7"/>
    </sheetView>
  </sheetViews>
  <sheetFormatPr defaultColWidth="11.421875" defaultRowHeight="15"/>
  <cols>
    <col min="1" max="1" width="1.7109375" style="3" customWidth="1"/>
    <col min="2" max="2" width="5.7109375" style="12" customWidth="1"/>
    <col min="3" max="3" width="2.00390625" style="12" customWidth="1"/>
    <col min="4" max="4" width="62.7109375" style="12" bestFit="1" customWidth="1"/>
    <col min="5" max="5" width="12.7109375" style="12" customWidth="1"/>
    <col min="6" max="6" width="69.7109375" style="12" bestFit="1" customWidth="1"/>
    <col min="7" max="7" width="28.28125" style="12" bestFit="1" customWidth="1"/>
    <col min="8" max="8" width="14.8515625" style="12" bestFit="1" customWidth="1"/>
    <col min="9" max="9" width="12.28125" style="12" bestFit="1" customWidth="1"/>
    <col min="10" max="10" width="5.7109375" style="12" customWidth="1"/>
    <col min="11" max="11" width="1.7109375" style="3" customWidth="1"/>
    <col min="12" max="16384" width="11.421875" style="3" customWidth="1"/>
  </cols>
  <sheetData>
    <row r="1" spans="1:10" ht="10" customHeight="1" thickBot="1">
      <c r="A1" s="2"/>
      <c r="B1" s="29"/>
      <c r="C1" s="29"/>
      <c r="D1" s="29"/>
      <c r="E1" s="29"/>
      <c r="F1" s="29"/>
      <c r="G1" s="29"/>
      <c r="H1" s="29"/>
      <c r="I1" s="29"/>
      <c r="J1" s="29"/>
    </row>
    <row r="2" spans="1:10" ht="15" customHeight="1">
      <c r="A2" s="2"/>
      <c r="B2" s="28"/>
      <c r="C2" s="27"/>
      <c r="D2" s="27"/>
      <c r="E2" s="27"/>
      <c r="F2" s="27"/>
      <c r="G2" s="26"/>
      <c r="H2" s="78"/>
      <c r="I2" s="79"/>
      <c r="J2" s="25"/>
    </row>
    <row r="3" spans="1:10" ht="139.5" customHeight="1">
      <c r="A3" s="2"/>
      <c r="B3" s="22"/>
      <c r="C3" s="24"/>
      <c r="D3" s="23"/>
      <c r="E3" s="80" t="s">
        <v>190</v>
      </c>
      <c r="F3" s="81"/>
      <c r="G3" s="81"/>
      <c r="H3" s="82"/>
      <c r="I3" s="83"/>
      <c r="J3" s="13"/>
    </row>
    <row r="4" spans="1:10" ht="15" customHeight="1">
      <c r="A4" s="2"/>
      <c r="B4" s="22"/>
      <c r="C4" s="76" t="s">
        <v>189</v>
      </c>
      <c r="D4" s="76"/>
      <c r="E4" s="19" t="s">
        <v>191</v>
      </c>
      <c r="F4" s="19"/>
      <c r="G4" s="21" t="s">
        <v>188</v>
      </c>
      <c r="H4" s="77">
        <v>209100</v>
      </c>
      <c r="I4" s="77"/>
      <c r="J4" s="13"/>
    </row>
    <row r="5" spans="1:10" ht="15" customHeight="1">
      <c r="A5" s="2"/>
      <c r="B5" s="22"/>
      <c r="C5" s="76" t="s">
        <v>187</v>
      </c>
      <c r="D5" s="76"/>
      <c r="E5" s="19" t="s">
        <v>192</v>
      </c>
      <c r="F5" s="19"/>
      <c r="G5" s="21" t="s">
        <v>186</v>
      </c>
      <c r="H5" s="77" t="s">
        <v>185</v>
      </c>
      <c r="I5" s="77"/>
      <c r="J5" s="13"/>
    </row>
    <row r="6" spans="1:10" ht="15" customHeight="1">
      <c r="A6" s="2"/>
      <c r="B6" s="14"/>
      <c r="C6" s="84" t="s">
        <v>184</v>
      </c>
      <c r="D6" s="84"/>
      <c r="E6" s="77" t="s">
        <v>193</v>
      </c>
      <c r="F6" s="77"/>
      <c r="G6" s="21" t="s">
        <v>183</v>
      </c>
      <c r="H6" s="77" t="s">
        <v>182</v>
      </c>
      <c r="I6" s="77"/>
      <c r="J6" s="13"/>
    </row>
    <row r="7" spans="1:10" ht="15" customHeight="1">
      <c r="A7" s="2"/>
      <c r="B7" s="14"/>
      <c r="C7" s="84" t="s">
        <v>181</v>
      </c>
      <c r="D7" s="84"/>
      <c r="E7" s="77" t="s">
        <v>194</v>
      </c>
      <c r="F7" s="77"/>
      <c r="G7" s="77"/>
      <c r="H7" s="77"/>
      <c r="I7" s="77"/>
      <c r="J7" s="13"/>
    </row>
    <row r="8" spans="1:10" ht="15" customHeight="1">
      <c r="A8" s="2"/>
      <c r="B8" s="14"/>
      <c r="C8" s="76" t="s">
        <v>180</v>
      </c>
      <c r="D8" s="76"/>
      <c r="E8" s="77" t="s">
        <v>241</v>
      </c>
      <c r="F8" s="77"/>
      <c r="G8" s="77"/>
      <c r="H8" s="77"/>
      <c r="I8" s="77"/>
      <c r="J8" s="13"/>
    </row>
    <row r="9" spans="1:10" ht="15" customHeight="1">
      <c r="A9" s="2"/>
      <c r="B9" s="14"/>
      <c r="C9" s="76" t="s">
        <v>179</v>
      </c>
      <c r="D9" s="76"/>
      <c r="E9" s="77" t="s">
        <v>178</v>
      </c>
      <c r="F9" s="77"/>
      <c r="G9" s="77"/>
      <c r="H9" s="77"/>
      <c r="I9" s="77"/>
      <c r="J9" s="13"/>
    </row>
    <row r="10" spans="1:10" ht="15" customHeight="1">
      <c r="A10" s="2"/>
      <c r="B10" s="14"/>
      <c r="C10" s="84" t="s">
        <v>177</v>
      </c>
      <c r="D10" s="84"/>
      <c r="E10" s="85">
        <v>44266</v>
      </c>
      <c r="F10" s="85"/>
      <c r="G10" s="20" t="s">
        <v>176</v>
      </c>
      <c r="H10" s="19" t="s">
        <v>175</v>
      </c>
      <c r="I10" s="19"/>
      <c r="J10" s="13"/>
    </row>
    <row r="11" spans="1:10" ht="15" customHeight="1">
      <c r="A11" s="2"/>
      <c r="B11" s="14"/>
      <c r="C11" s="84" t="s">
        <v>174</v>
      </c>
      <c r="D11" s="84"/>
      <c r="E11" s="85">
        <v>44267</v>
      </c>
      <c r="F11" s="85"/>
      <c r="G11" s="86"/>
      <c r="H11" s="87"/>
      <c r="I11" s="88"/>
      <c r="J11" s="13"/>
    </row>
    <row r="12" spans="1:10" ht="15" customHeight="1">
      <c r="A12" s="2"/>
      <c r="B12" s="14"/>
      <c r="C12" s="92" t="s">
        <v>173</v>
      </c>
      <c r="D12" s="92"/>
      <c r="E12" s="92"/>
      <c r="F12" s="92"/>
      <c r="G12" s="92"/>
      <c r="H12" s="92"/>
      <c r="I12" s="92"/>
      <c r="J12" s="18"/>
    </row>
    <row r="13" spans="1:10" ht="15" customHeight="1">
      <c r="A13" s="2"/>
      <c r="B13" s="14"/>
      <c r="C13" s="93" t="s">
        <v>172</v>
      </c>
      <c r="D13" s="93"/>
      <c r="E13" s="17" t="s">
        <v>171</v>
      </c>
      <c r="F13" s="17" t="s">
        <v>8</v>
      </c>
      <c r="G13" s="17" t="s">
        <v>170</v>
      </c>
      <c r="H13" s="93" t="s">
        <v>169</v>
      </c>
      <c r="I13" s="93"/>
      <c r="J13" s="13"/>
    </row>
    <row r="14" spans="1:10" ht="15" customHeight="1">
      <c r="A14" s="2"/>
      <c r="B14" s="14"/>
      <c r="C14" s="16" t="s">
        <v>130</v>
      </c>
      <c r="D14" s="16" t="s">
        <v>10</v>
      </c>
      <c r="E14" s="6" t="s">
        <v>196</v>
      </c>
      <c r="F14" s="6" t="s">
        <v>11</v>
      </c>
      <c r="G14" s="6" t="s">
        <v>134</v>
      </c>
      <c r="H14" s="15" t="s">
        <v>13</v>
      </c>
      <c r="I14" s="6" t="s">
        <v>12</v>
      </c>
      <c r="J14" s="13"/>
    </row>
    <row r="15" spans="1:10" ht="15" customHeight="1">
      <c r="A15" s="2"/>
      <c r="B15" s="14"/>
      <c r="C15" s="16" t="s">
        <v>197</v>
      </c>
      <c r="D15" s="16" t="s">
        <v>14</v>
      </c>
      <c r="E15" s="6" t="s">
        <v>198</v>
      </c>
      <c r="F15" s="6" t="s">
        <v>167</v>
      </c>
      <c r="G15" s="6" t="s">
        <v>166</v>
      </c>
      <c r="H15" s="15" t="s">
        <v>16</v>
      </c>
      <c r="I15" s="6" t="s">
        <v>15</v>
      </c>
      <c r="J15" s="13"/>
    </row>
    <row r="16" spans="1:10" ht="15" customHeight="1">
      <c r="A16" s="2"/>
      <c r="B16" s="14"/>
      <c r="C16" s="16" t="s">
        <v>130</v>
      </c>
      <c r="D16" s="16" t="s">
        <v>17</v>
      </c>
      <c r="E16" s="6" t="s">
        <v>199</v>
      </c>
      <c r="F16" s="6" t="s">
        <v>18</v>
      </c>
      <c r="G16" s="6" t="s">
        <v>164</v>
      </c>
      <c r="H16" s="15" t="s">
        <v>200</v>
      </c>
      <c r="I16" s="6" t="s">
        <v>165</v>
      </c>
      <c r="J16" s="13"/>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2"/>
      <c r="B24" s="14"/>
      <c r="C24" s="16" t="s">
        <v>130</v>
      </c>
      <c r="D24" s="16" t="s">
        <v>21</v>
      </c>
      <c r="E24" s="6" t="s">
        <v>196</v>
      </c>
      <c r="F24" s="6" t="s">
        <v>22</v>
      </c>
      <c r="G24" s="6" t="s">
        <v>135</v>
      </c>
      <c r="H24" s="15" t="s">
        <v>24</v>
      </c>
      <c r="I24" s="6" t="s">
        <v>23</v>
      </c>
      <c r="J24" s="13"/>
    </row>
    <row r="25" spans="1:10" ht="15" customHeight="1">
      <c r="A25" s="2"/>
      <c r="B25" s="14"/>
      <c r="C25" s="16" t="s">
        <v>130</v>
      </c>
      <c r="D25" s="16" t="s">
        <v>25</v>
      </c>
      <c r="E25" s="6" t="s">
        <v>201</v>
      </c>
      <c r="F25" s="6" t="s">
        <v>26</v>
      </c>
      <c r="G25" s="6" t="s">
        <v>163</v>
      </c>
      <c r="H25" s="15" t="s">
        <v>28</v>
      </c>
      <c r="I25" s="6" t="s">
        <v>27</v>
      </c>
      <c r="J25" s="13"/>
    </row>
    <row r="26" spans="1:10" ht="15" customHeight="1">
      <c r="A26" s="2"/>
      <c r="B26" s="14"/>
      <c r="C26" s="16" t="s">
        <v>130</v>
      </c>
      <c r="D26" s="16" t="s">
        <v>29</v>
      </c>
      <c r="E26" s="6" t="s">
        <v>202</v>
      </c>
      <c r="F26" s="6" t="s">
        <v>30</v>
      </c>
      <c r="G26" s="6" t="s">
        <v>162</v>
      </c>
      <c r="H26" s="15">
        <v>3.7</v>
      </c>
      <c r="I26" s="6" t="s">
        <v>242</v>
      </c>
      <c r="J26" s="13"/>
    </row>
    <row r="27" spans="1:10" ht="15" customHeight="1">
      <c r="A27" s="2"/>
      <c r="B27" s="14"/>
      <c r="C27" s="16" t="s">
        <v>130</v>
      </c>
      <c r="D27" s="16" t="s">
        <v>32</v>
      </c>
      <c r="E27" s="6" t="s">
        <v>196</v>
      </c>
      <c r="F27" s="6" t="s">
        <v>22</v>
      </c>
      <c r="G27" s="6" t="s">
        <v>135</v>
      </c>
      <c r="H27" s="15" t="s">
        <v>34</v>
      </c>
      <c r="I27" s="6" t="s">
        <v>33</v>
      </c>
      <c r="J27" s="13"/>
    </row>
    <row r="28" spans="1:10" ht="15" customHeight="1">
      <c r="A28" s="2"/>
      <c r="B28" s="14"/>
      <c r="C28" s="16" t="s">
        <v>130</v>
      </c>
      <c r="D28" s="16" t="s">
        <v>35</v>
      </c>
      <c r="E28" s="6" t="s">
        <v>202</v>
      </c>
      <c r="F28" s="6" t="s">
        <v>36</v>
      </c>
      <c r="G28" s="6" t="s">
        <v>161</v>
      </c>
      <c r="H28" s="15" t="s">
        <v>38</v>
      </c>
      <c r="I28" s="6" t="s">
        <v>37</v>
      </c>
      <c r="J28" s="13"/>
    </row>
    <row r="29" spans="1:10" ht="15" customHeight="1">
      <c r="A29" s="2"/>
      <c r="B29" s="14"/>
      <c r="C29" s="16" t="s">
        <v>130</v>
      </c>
      <c r="D29" s="16" t="s">
        <v>39</v>
      </c>
      <c r="E29" s="6" t="s">
        <v>202</v>
      </c>
      <c r="F29" s="6" t="s">
        <v>40</v>
      </c>
      <c r="G29" s="6" t="s">
        <v>153</v>
      </c>
      <c r="H29" s="15" t="s">
        <v>243</v>
      </c>
      <c r="I29" s="6" t="s">
        <v>37</v>
      </c>
      <c r="J29" s="13"/>
    </row>
    <row r="30" spans="1:10" ht="15" customHeight="1">
      <c r="A30" s="2"/>
      <c r="B30" s="14"/>
      <c r="C30" s="16" t="s">
        <v>130</v>
      </c>
      <c r="D30" s="16" t="s">
        <v>41</v>
      </c>
      <c r="E30" s="6" t="s">
        <v>202</v>
      </c>
      <c r="F30" s="6" t="s">
        <v>42</v>
      </c>
      <c r="G30" s="6" t="s">
        <v>160</v>
      </c>
      <c r="H30" s="15">
        <v>5</v>
      </c>
      <c r="I30" s="6" t="s">
        <v>43</v>
      </c>
      <c r="J30" s="13"/>
    </row>
    <row r="31" spans="1:10" ht="15" customHeight="1">
      <c r="A31" s="2"/>
      <c r="B31" s="14"/>
      <c r="C31" s="16" t="s">
        <v>130</v>
      </c>
      <c r="D31" s="16" t="s">
        <v>45</v>
      </c>
      <c r="E31" s="6" t="s">
        <v>202</v>
      </c>
      <c r="F31" s="6" t="s">
        <v>46</v>
      </c>
      <c r="G31" s="6" t="s">
        <v>160</v>
      </c>
      <c r="H31" s="15" t="s">
        <v>44</v>
      </c>
      <c r="I31" s="6" t="s">
        <v>43</v>
      </c>
      <c r="J31" s="13"/>
    </row>
    <row r="32" spans="1:10" ht="15" customHeight="1">
      <c r="A32" s="2"/>
      <c r="B32" s="14"/>
      <c r="C32" s="16" t="s">
        <v>130</v>
      </c>
      <c r="D32" s="16" t="s">
        <v>47</v>
      </c>
      <c r="E32" s="6" t="s">
        <v>168</v>
      </c>
      <c r="F32" s="6" t="s">
        <v>48</v>
      </c>
      <c r="G32" s="6" t="s">
        <v>157</v>
      </c>
      <c r="H32" s="15" t="s">
        <v>200</v>
      </c>
      <c r="I32" s="6" t="s">
        <v>158</v>
      </c>
      <c r="J32" s="13"/>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2"/>
      <c r="B44" s="14"/>
      <c r="C44" s="16" t="s">
        <v>130</v>
      </c>
      <c r="D44" s="16" t="s">
        <v>51</v>
      </c>
      <c r="E44" s="6" t="s">
        <v>196</v>
      </c>
      <c r="F44" s="6" t="s">
        <v>22</v>
      </c>
      <c r="G44" s="6" t="s">
        <v>135</v>
      </c>
      <c r="H44" s="15" t="s">
        <v>53</v>
      </c>
      <c r="I44" s="6" t="s">
        <v>52</v>
      </c>
      <c r="J44" s="13"/>
    </row>
    <row r="45" spans="1:10" ht="15" customHeight="1">
      <c r="A45" s="2"/>
      <c r="B45" s="14"/>
      <c r="C45" s="16" t="s">
        <v>130</v>
      </c>
      <c r="D45" s="16" t="s">
        <v>54</v>
      </c>
      <c r="E45" s="6" t="s">
        <v>202</v>
      </c>
      <c r="F45" s="6" t="s">
        <v>55</v>
      </c>
      <c r="G45" s="6" t="s">
        <v>156</v>
      </c>
      <c r="H45" s="15">
        <v>2</v>
      </c>
      <c r="I45" s="6" t="s">
        <v>204</v>
      </c>
      <c r="J45" s="13"/>
    </row>
    <row r="46" spans="1:10" ht="15" customHeight="1">
      <c r="A46" s="2"/>
      <c r="B46" s="14"/>
      <c r="C46" s="16" t="s">
        <v>130</v>
      </c>
      <c r="D46" s="16" t="s">
        <v>57</v>
      </c>
      <c r="E46" s="6" t="s">
        <v>196</v>
      </c>
      <c r="F46" s="6" t="s">
        <v>58</v>
      </c>
      <c r="G46" s="6" t="s">
        <v>155</v>
      </c>
      <c r="H46" s="15">
        <v>5</v>
      </c>
      <c r="I46" s="6" t="s">
        <v>204</v>
      </c>
      <c r="J46" s="13"/>
    </row>
    <row r="47" spans="1:10" ht="15" customHeight="1">
      <c r="A47" s="2"/>
      <c r="B47" s="14"/>
      <c r="C47" s="16" t="s">
        <v>154</v>
      </c>
      <c r="D47" s="16" t="s">
        <v>59</v>
      </c>
      <c r="E47" s="6" t="s">
        <v>202</v>
      </c>
      <c r="F47" s="6" t="s">
        <v>60</v>
      </c>
      <c r="G47" s="6" t="s">
        <v>153</v>
      </c>
      <c r="H47" s="15" t="s">
        <v>38</v>
      </c>
      <c r="I47" s="6" t="s">
        <v>37</v>
      </c>
      <c r="J47" s="13"/>
    </row>
    <row r="48" spans="1:10" ht="15" customHeight="1">
      <c r="A48" s="2"/>
      <c r="B48" s="14"/>
      <c r="C48" s="16" t="s">
        <v>130</v>
      </c>
      <c r="D48" s="16" t="s">
        <v>61</v>
      </c>
      <c r="E48" s="6" t="s">
        <v>201</v>
      </c>
      <c r="F48" s="6" t="s">
        <v>62</v>
      </c>
      <c r="G48" s="6" t="s">
        <v>152</v>
      </c>
      <c r="H48" s="15" t="s">
        <v>49</v>
      </c>
      <c r="I48" s="6" t="s">
        <v>63</v>
      </c>
      <c r="J48" s="13"/>
    </row>
    <row r="49" spans="1:10" ht="15" customHeight="1">
      <c r="A49" s="2"/>
      <c r="B49" s="14"/>
      <c r="C49" s="16" t="s">
        <v>205</v>
      </c>
      <c r="D49" s="16" t="s">
        <v>64</v>
      </c>
      <c r="E49" s="6" t="s">
        <v>206</v>
      </c>
      <c r="F49" s="6" t="s">
        <v>65</v>
      </c>
      <c r="G49" s="6" t="s">
        <v>150</v>
      </c>
      <c r="H49" s="15" t="s">
        <v>66</v>
      </c>
      <c r="I49" s="6" t="s">
        <v>19</v>
      </c>
      <c r="J49" s="13"/>
    </row>
    <row r="50" spans="1:10" ht="15" customHeight="1">
      <c r="A50" s="2"/>
      <c r="B50" s="14"/>
      <c r="C50" s="16" t="s">
        <v>143</v>
      </c>
      <c r="D50" s="16" t="s">
        <v>207</v>
      </c>
      <c r="E50" s="6" t="s">
        <v>208</v>
      </c>
      <c r="F50" s="6" t="s">
        <v>232</v>
      </c>
      <c r="G50" s="6" t="s">
        <v>6</v>
      </c>
      <c r="H50" s="15">
        <v>4.69</v>
      </c>
      <c r="I50" s="6" t="s">
        <v>210</v>
      </c>
      <c r="J50" s="13"/>
    </row>
    <row r="51" spans="1:10" ht="15" customHeight="1">
      <c r="A51" s="2"/>
      <c r="B51" s="14"/>
      <c r="C51" s="16" t="s">
        <v>143</v>
      </c>
      <c r="D51" s="16" t="s">
        <v>67</v>
      </c>
      <c r="E51" s="6" t="s">
        <v>208</v>
      </c>
      <c r="F51" s="6" t="s">
        <v>5</v>
      </c>
      <c r="G51" s="6" t="s">
        <v>149</v>
      </c>
      <c r="H51" s="15">
        <v>0</v>
      </c>
      <c r="I51" s="6" t="s">
        <v>211</v>
      </c>
      <c r="J51" s="13"/>
    </row>
    <row r="52" spans="1:10" ht="15" customHeight="1">
      <c r="A52" s="2"/>
      <c r="B52" s="14"/>
      <c r="C52" s="16" t="s">
        <v>151</v>
      </c>
      <c r="D52" s="16" t="s">
        <v>68</v>
      </c>
      <c r="E52" s="6" t="s">
        <v>208</v>
      </c>
      <c r="F52" s="6" t="s">
        <v>5</v>
      </c>
      <c r="G52" s="6" t="s">
        <v>149</v>
      </c>
      <c r="H52" s="15" t="s">
        <v>69</v>
      </c>
      <c r="I52" s="6" t="s">
        <v>211</v>
      </c>
      <c r="J52" s="13"/>
    </row>
    <row r="53" spans="1:10" ht="15" customHeight="1">
      <c r="A53" s="2"/>
      <c r="B53" s="14"/>
      <c r="C53" s="16" t="s">
        <v>130</v>
      </c>
      <c r="D53" s="16" t="s">
        <v>70</v>
      </c>
      <c r="E53" s="6" t="s">
        <v>208</v>
      </c>
      <c r="F53" s="6" t="s">
        <v>71</v>
      </c>
      <c r="G53" s="6" t="s">
        <v>148</v>
      </c>
      <c r="H53" s="15">
        <v>118.3</v>
      </c>
      <c r="I53" s="6" t="s">
        <v>72</v>
      </c>
      <c r="J53" s="13"/>
    </row>
    <row r="54" spans="1:10" ht="15" customHeight="1">
      <c r="A54" s="2"/>
      <c r="B54" s="14"/>
      <c r="C54" s="16" t="s">
        <v>143</v>
      </c>
      <c r="D54" s="16" t="s">
        <v>73</v>
      </c>
      <c r="E54" s="6" t="s">
        <v>208</v>
      </c>
      <c r="F54" s="6" t="s">
        <v>147</v>
      </c>
      <c r="G54" s="6" t="s">
        <v>229</v>
      </c>
      <c r="H54" s="15" t="s">
        <v>74</v>
      </c>
      <c r="I54" s="6"/>
      <c r="J54" s="13"/>
    </row>
    <row r="55" spans="1:10" ht="15" customHeight="1">
      <c r="A55" s="2"/>
      <c r="B55" s="14"/>
      <c r="C55" s="16" t="s">
        <v>143</v>
      </c>
      <c r="D55" s="16" t="s">
        <v>76</v>
      </c>
      <c r="E55" s="6" t="s">
        <v>208</v>
      </c>
      <c r="F55" s="6" t="s">
        <v>6</v>
      </c>
      <c r="G55" s="6" t="s">
        <v>146</v>
      </c>
      <c r="H55" s="15" t="s">
        <v>74</v>
      </c>
      <c r="I55" s="6"/>
      <c r="J55" s="13"/>
    </row>
    <row r="56" spans="1:10" ht="15" customHeight="1">
      <c r="A56" s="2"/>
      <c r="B56" s="14"/>
      <c r="C56" s="16" t="s">
        <v>143</v>
      </c>
      <c r="D56" s="16" t="s">
        <v>77</v>
      </c>
      <c r="E56" s="6" t="s">
        <v>208</v>
      </c>
      <c r="F56" s="6" t="s">
        <v>6</v>
      </c>
      <c r="G56" s="6" t="s">
        <v>6</v>
      </c>
      <c r="H56" s="15" t="s">
        <v>74</v>
      </c>
      <c r="I56" s="6"/>
      <c r="J56" s="13"/>
    </row>
    <row r="57" spans="1:10" ht="15" customHeight="1">
      <c r="A57" s="2"/>
      <c r="B57" s="14"/>
      <c r="C57" s="16" t="s">
        <v>130</v>
      </c>
      <c r="D57" s="16" t="s">
        <v>78</v>
      </c>
      <c r="E57" s="6" t="s">
        <v>208</v>
      </c>
      <c r="F57" s="6" t="s">
        <v>79</v>
      </c>
      <c r="G57" s="6" t="s">
        <v>145</v>
      </c>
      <c r="H57" s="15">
        <v>4.3</v>
      </c>
      <c r="I57" s="6" t="s">
        <v>204</v>
      </c>
      <c r="J57" s="13"/>
    </row>
    <row r="58" spans="1:10" ht="15" customHeight="1">
      <c r="A58" s="2"/>
      <c r="B58" s="14"/>
      <c r="C58" s="16" t="s">
        <v>130</v>
      </c>
      <c r="D58" s="16" t="s">
        <v>80</v>
      </c>
      <c r="E58" s="6" t="s">
        <v>208</v>
      </c>
      <c r="F58" s="6" t="s">
        <v>81</v>
      </c>
      <c r="G58" s="6" t="s">
        <v>144</v>
      </c>
      <c r="H58" s="15">
        <v>8.05</v>
      </c>
      <c r="I58" s="6" t="s">
        <v>82</v>
      </c>
      <c r="J58" s="13"/>
    </row>
    <row r="59" spans="1:10" ht="15" customHeight="1">
      <c r="A59" s="2"/>
      <c r="B59" s="14"/>
      <c r="C59" s="16" t="s">
        <v>143</v>
      </c>
      <c r="D59" s="16" t="s">
        <v>83</v>
      </c>
      <c r="E59" s="6" t="s">
        <v>208</v>
      </c>
      <c r="F59" s="6" t="s">
        <v>81</v>
      </c>
      <c r="G59" s="6" t="s">
        <v>142</v>
      </c>
      <c r="H59" s="15">
        <v>43.41</v>
      </c>
      <c r="I59" s="6" t="s">
        <v>84</v>
      </c>
      <c r="J59" s="13"/>
    </row>
    <row r="60" spans="1:10" ht="15" customHeight="1">
      <c r="A60" s="2"/>
      <c r="B60" s="14"/>
      <c r="C60" s="16" t="s">
        <v>143</v>
      </c>
      <c r="D60" s="16" t="s">
        <v>233</v>
      </c>
      <c r="E60" s="6" t="s">
        <v>208</v>
      </c>
      <c r="F60" s="6" t="s">
        <v>6</v>
      </c>
      <c r="G60" s="6" t="s">
        <v>6</v>
      </c>
      <c r="H60" s="15">
        <v>3.2</v>
      </c>
      <c r="I60" s="6" t="s">
        <v>210</v>
      </c>
      <c r="J60" s="13"/>
    </row>
    <row r="61" spans="1:10" ht="15" customHeight="1">
      <c r="A61" s="2"/>
      <c r="B61" s="14"/>
      <c r="C61" s="16" t="s">
        <v>130</v>
      </c>
      <c r="D61" s="16" t="s">
        <v>88</v>
      </c>
      <c r="E61" s="6" t="s">
        <v>208</v>
      </c>
      <c r="F61" s="6" t="s">
        <v>89</v>
      </c>
      <c r="G61" s="6" t="s">
        <v>140</v>
      </c>
      <c r="H61" s="15">
        <v>16.5</v>
      </c>
      <c r="I61" s="6" t="s">
        <v>90</v>
      </c>
      <c r="J61" s="13"/>
    </row>
    <row r="62" spans="1:10" ht="15" customHeight="1">
      <c r="A62" s="2"/>
      <c r="B62" s="14"/>
      <c r="C62" s="16" t="s">
        <v>130</v>
      </c>
      <c r="D62" s="16" t="s">
        <v>91</v>
      </c>
      <c r="E62" s="6" t="s">
        <v>196</v>
      </c>
      <c r="F62" s="6" t="s">
        <v>92</v>
      </c>
      <c r="G62" s="6" t="s">
        <v>139</v>
      </c>
      <c r="H62" s="15" t="s">
        <v>94</v>
      </c>
      <c r="I62" s="6" t="s">
        <v>93</v>
      </c>
      <c r="J62" s="13"/>
    </row>
    <row r="63" spans="1:10" ht="15" customHeight="1">
      <c r="A63" s="2"/>
      <c r="B63" s="14"/>
      <c r="C63" s="16" t="s">
        <v>130</v>
      </c>
      <c r="D63" s="16" t="s">
        <v>95</v>
      </c>
      <c r="E63" s="6" t="s">
        <v>202</v>
      </c>
      <c r="F63" s="6" t="s">
        <v>96</v>
      </c>
      <c r="G63" s="6" t="s">
        <v>138</v>
      </c>
      <c r="H63" s="15">
        <v>0.3</v>
      </c>
      <c r="I63" s="6" t="s">
        <v>97</v>
      </c>
      <c r="J63" s="13"/>
    </row>
    <row r="64" spans="1:10" ht="15" customHeight="1">
      <c r="A64" s="2"/>
      <c r="B64" s="14"/>
      <c r="C64" s="16" t="s">
        <v>130</v>
      </c>
      <c r="D64" s="16" t="s">
        <v>98</v>
      </c>
      <c r="E64" s="6" t="s">
        <v>202</v>
      </c>
      <c r="F64" s="6" t="s">
        <v>26</v>
      </c>
      <c r="G64" s="6" t="s">
        <v>137</v>
      </c>
      <c r="H64" s="15" t="s">
        <v>99</v>
      </c>
      <c r="I64" s="6" t="s">
        <v>97</v>
      </c>
      <c r="J64" s="13"/>
    </row>
    <row r="65" spans="1:10" ht="15" customHeight="1">
      <c r="A65" s="2"/>
      <c r="B65" s="14"/>
      <c r="C65" s="16" t="s">
        <v>130</v>
      </c>
      <c r="D65" s="16" t="s">
        <v>234</v>
      </c>
      <c r="E65" s="6" t="s">
        <v>217</v>
      </c>
      <c r="F65" s="6" t="s">
        <v>100</v>
      </c>
      <c r="G65" s="6" t="s">
        <v>136</v>
      </c>
      <c r="H65" s="15">
        <v>0.62</v>
      </c>
      <c r="I65" s="6" t="s">
        <v>97</v>
      </c>
      <c r="J65" s="13"/>
    </row>
    <row r="66" spans="1:10" ht="15" customHeight="1">
      <c r="A66" s="2"/>
      <c r="B66" s="14"/>
      <c r="C66" s="16" t="s">
        <v>130</v>
      </c>
      <c r="D66" s="16" t="s">
        <v>235</v>
      </c>
      <c r="E66" s="6" t="s">
        <v>196</v>
      </c>
      <c r="F66" s="6" t="s">
        <v>22</v>
      </c>
      <c r="G66" s="6" t="s">
        <v>135</v>
      </c>
      <c r="H66" s="15" t="s">
        <v>53</v>
      </c>
      <c r="I66" s="6" t="s">
        <v>101</v>
      </c>
      <c r="J66" s="13"/>
    </row>
    <row r="67" spans="1:10" ht="15" customHeight="1">
      <c r="A67" s="2"/>
      <c r="B67" s="14"/>
      <c r="C67" s="16" t="s">
        <v>130</v>
      </c>
      <c r="D67" s="16" t="s">
        <v>236</v>
      </c>
      <c r="E67" s="6" t="s">
        <v>196</v>
      </c>
      <c r="F67" s="6" t="s">
        <v>22</v>
      </c>
      <c r="G67" s="6" t="s">
        <v>135</v>
      </c>
      <c r="H67" s="15" t="s">
        <v>28</v>
      </c>
      <c r="I67" s="6" t="s">
        <v>102</v>
      </c>
      <c r="J67" s="13"/>
    </row>
    <row r="68" spans="1:10" ht="15" customHeight="1">
      <c r="A68" s="2"/>
      <c r="B68" s="14"/>
      <c r="C68" s="16" t="s">
        <v>130</v>
      </c>
      <c r="D68" s="16" t="s">
        <v>103</v>
      </c>
      <c r="E68" s="6" t="s">
        <v>196</v>
      </c>
      <c r="F68" s="6" t="s">
        <v>11</v>
      </c>
      <c r="G68" s="6" t="s">
        <v>134</v>
      </c>
      <c r="H68" s="15" t="s">
        <v>13</v>
      </c>
      <c r="I68" s="6" t="s">
        <v>104</v>
      </c>
      <c r="J68" s="13"/>
    </row>
    <row r="69" spans="1:10" ht="15" customHeight="1">
      <c r="A69" s="2"/>
      <c r="B69" s="14"/>
      <c r="C69" s="16" t="s">
        <v>130</v>
      </c>
      <c r="D69" s="16" t="s">
        <v>237</v>
      </c>
      <c r="E69" s="6" t="s">
        <v>202</v>
      </c>
      <c r="F69" s="6" t="s">
        <v>85</v>
      </c>
      <c r="G69" s="6" t="s">
        <v>141</v>
      </c>
      <c r="H69" s="15" t="s">
        <v>87</v>
      </c>
      <c r="I69" s="6" t="s">
        <v>86</v>
      </c>
      <c r="J69" s="13"/>
    </row>
    <row r="70" spans="1:10" ht="15" customHeight="1">
      <c r="A70" s="2"/>
      <c r="B70" s="14"/>
      <c r="C70" s="16" t="s">
        <v>130</v>
      </c>
      <c r="D70" s="16" t="s">
        <v>238</v>
      </c>
      <c r="E70" s="6" t="s">
        <v>202</v>
      </c>
      <c r="F70" s="6" t="s">
        <v>106</v>
      </c>
      <c r="G70" s="6" t="s">
        <v>133</v>
      </c>
      <c r="H70" s="15" t="s">
        <v>107</v>
      </c>
      <c r="I70" s="6" t="s">
        <v>222</v>
      </c>
      <c r="J70" s="13"/>
    </row>
    <row r="71" spans="1:10" ht="15" customHeight="1">
      <c r="A71" s="2"/>
      <c r="B71" s="14"/>
      <c r="C71" s="16" t="s">
        <v>130</v>
      </c>
      <c r="D71" s="16" t="s">
        <v>239</v>
      </c>
      <c r="E71" s="6" t="s">
        <v>202</v>
      </c>
      <c r="F71" s="6" t="s">
        <v>26</v>
      </c>
      <c r="G71" s="6" t="s">
        <v>132</v>
      </c>
      <c r="H71" s="15" t="s">
        <v>110</v>
      </c>
      <c r="I71" s="6" t="s">
        <v>109</v>
      </c>
      <c r="J71" s="13"/>
    </row>
    <row r="72" spans="1:10" ht="15" customHeight="1">
      <c r="A72" s="2"/>
      <c r="B72" s="14"/>
      <c r="C72" s="16" t="s">
        <v>130</v>
      </c>
      <c r="D72" s="16" t="s">
        <v>240</v>
      </c>
      <c r="E72" s="6" t="s">
        <v>202</v>
      </c>
      <c r="F72" s="6" t="s">
        <v>112</v>
      </c>
      <c r="G72" s="6" t="s">
        <v>131</v>
      </c>
      <c r="H72" s="15">
        <v>1</v>
      </c>
      <c r="I72" s="6" t="s">
        <v>113</v>
      </c>
      <c r="J72" s="13"/>
    </row>
    <row r="73" spans="1:10" s="34" customFormat="1" ht="15" customHeight="1">
      <c r="A73" s="33"/>
      <c r="B73" s="47"/>
      <c r="C73" s="51" t="s">
        <v>130</v>
      </c>
      <c r="D73" s="51" t="s">
        <v>330</v>
      </c>
      <c r="E73" s="36" t="s">
        <v>196</v>
      </c>
      <c r="F73" s="36" t="s">
        <v>223</v>
      </c>
      <c r="G73" s="36" t="s">
        <v>129</v>
      </c>
      <c r="H73" s="52">
        <v>0.04</v>
      </c>
      <c r="I73" s="36" t="s">
        <v>115</v>
      </c>
      <c r="J73" s="44"/>
    </row>
    <row r="74" spans="1:10" ht="15" customHeight="1">
      <c r="A74" s="2"/>
      <c r="B74" s="14"/>
      <c r="C74" s="94" t="s">
        <v>128</v>
      </c>
      <c r="D74" s="95"/>
      <c r="E74" s="95"/>
      <c r="F74" s="95"/>
      <c r="G74" s="95"/>
      <c r="H74" s="95"/>
      <c r="I74" s="96"/>
      <c r="J74" s="13"/>
    </row>
    <row r="75" spans="1:10" ht="15" customHeight="1">
      <c r="A75" s="2"/>
      <c r="B75" s="14"/>
      <c r="C75" s="89" t="s">
        <v>128</v>
      </c>
      <c r="D75" s="90"/>
      <c r="E75" s="90"/>
      <c r="F75" s="90"/>
      <c r="G75" s="90"/>
      <c r="H75" s="90"/>
      <c r="I75" s="91"/>
      <c r="J75" s="13"/>
    </row>
    <row r="76" spans="1:10" ht="15" customHeight="1">
      <c r="A76" s="2"/>
      <c r="B76" s="14"/>
      <c r="C76" s="89" t="s">
        <v>228</v>
      </c>
      <c r="D76" s="90"/>
      <c r="E76" s="90"/>
      <c r="F76" s="90"/>
      <c r="G76" s="90"/>
      <c r="H76" s="90"/>
      <c r="I76" s="91"/>
      <c r="J76" s="13"/>
    </row>
    <row r="77" spans="1:10" ht="15" customHeight="1">
      <c r="A77" s="2"/>
      <c r="B77" s="14"/>
      <c r="C77" s="89" t="s">
        <v>224</v>
      </c>
      <c r="D77" s="90"/>
      <c r="E77" s="90"/>
      <c r="F77" s="90"/>
      <c r="G77" s="90"/>
      <c r="H77" s="90"/>
      <c r="I77" s="91"/>
      <c r="J77" s="13"/>
    </row>
    <row r="78" spans="1:10" ht="15" customHeight="1">
      <c r="A78" s="2"/>
      <c r="B78" s="14"/>
      <c r="C78" s="89" t="s">
        <v>127</v>
      </c>
      <c r="D78" s="90"/>
      <c r="E78" s="90"/>
      <c r="F78" s="90"/>
      <c r="G78" s="90"/>
      <c r="H78" s="90"/>
      <c r="I78" s="91"/>
      <c r="J78" s="13"/>
    </row>
    <row r="79" spans="1:10" ht="15" customHeight="1">
      <c r="A79" s="2"/>
      <c r="B79" s="14"/>
      <c r="C79" s="89" t="s">
        <v>124</v>
      </c>
      <c r="D79" s="90"/>
      <c r="E79" s="90"/>
      <c r="F79" s="90"/>
      <c r="G79" s="90"/>
      <c r="H79" s="90"/>
      <c r="I79" s="91"/>
      <c r="J79" s="13"/>
    </row>
    <row r="80" spans="1:10" ht="15" customHeight="1">
      <c r="A80" s="2"/>
      <c r="B80" s="14"/>
      <c r="C80" s="89" t="s">
        <v>125</v>
      </c>
      <c r="D80" s="90"/>
      <c r="E80" s="90"/>
      <c r="F80" s="90"/>
      <c r="G80" s="90"/>
      <c r="H80" s="90"/>
      <c r="I80" s="91"/>
      <c r="J80" s="13"/>
    </row>
    <row r="81" spans="1:10" ht="15" customHeight="1">
      <c r="A81" s="2"/>
      <c r="B81" s="14"/>
      <c r="C81" s="89" t="s">
        <v>126</v>
      </c>
      <c r="D81" s="90"/>
      <c r="E81" s="90"/>
      <c r="F81" s="90"/>
      <c r="G81" s="90"/>
      <c r="H81" s="90"/>
      <c r="I81" s="91"/>
      <c r="J81" s="13"/>
    </row>
    <row r="82" spans="1:10" ht="15" customHeight="1">
      <c r="A82" s="2"/>
      <c r="B82" s="14"/>
      <c r="C82" s="89" t="s">
        <v>123</v>
      </c>
      <c r="D82" s="90"/>
      <c r="E82" s="90"/>
      <c r="F82" s="90"/>
      <c r="G82" s="90"/>
      <c r="H82" s="90"/>
      <c r="I82" s="91"/>
      <c r="J82" s="13"/>
    </row>
    <row r="83" spans="1:10" ht="15" customHeight="1">
      <c r="A83" s="2"/>
      <c r="B83" s="14"/>
      <c r="C83" s="89" t="s">
        <v>225</v>
      </c>
      <c r="D83" s="90"/>
      <c r="E83" s="90"/>
      <c r="F83" s="90"/>
      <c r="G83" s="90"/>
      <c r="H83" s="90"/>
      <c r="I83" s="91"/>
      <c r="J83" s="13"/>
    </row>
    <row r="84" spans="1:10" ht="15" customHeight="1">
      <c r="A84" s="2"/>
      <c r="B84" s="14"/>
      <c r="C84" s="89" t="s">
        <v>226</v>
      </c>
      <c r="D84" s="90"/>
      <c r="E84" s="90"/>
      <c r="F84" s="90"/>
      <c r="G84" s="90"/>
      <c r="H84" s="90"/>
      <c r="I84" s="91"/>
      <c r="J84" s="13"/>
    </row>
    <row r="85" spans="1:10" ht="15" customHeight="1">
      <c r="A85" s="2"/>
      <c r="B85" s="14"/>
      <c r="C85" s="89" t="s">
        <v>227</v>
      </c>
      <c r="D85" s="90"/>
      <c r="E85" s="90"/>
      <c r="F85" s="90"/>
      <c r="G85" s="90"/>
      <c r="H85" s="90"/>
      <c r="I85" s="91"/>
      <c r="J85" s="13"/>
    </row>
    <row r="86" spans="1:10" ht="15" customHeight="1">
      <c r="A86" s="2"/>
      <c r="B86" s="14"/>
      <c r="C86" s="89" t="s">
        <v>120</v>
      </c>
      <c r="D86" s="90"/>
      <c r="E86" s="90"/>
      <c r="F86" s="90"/>
      <c r="G86" s="90"/>
      <c r="H86" s="90"/>
      <c r="I86" s="91"/>
      <c r="J86" s="13"/>
    </row>
    <row r="87" spans="1:10" ht="15" customHeight="1">
      <c r="A87" s="2"/>
      <c r="B87" s="14"/>
      <c r="C87" s="89" t="s">
        <v>119</v>
      </c>
      <c r="D87" s="90"/>
      <c r="E87" s="90"/>
      <c r="F87" s="90"/>
      <c r="G87" s="90"/>
      <c r="H87" s="90"/>
      <c r="I87" s="91"/>
      <c r="J87" s="13"/>
    </row>
    <row r="88" spans="1:10" ht="15" customHeight="1">
      <c r="A88" s="2"/>
      <c r="B88" s="14"/>
      <c r="C88" s="89" t="s">
        <v>118</v>
      </c>
      <c r="D88" s="90"/>
      <c r="E88" s="90"/>
      <c r="F88" s="90"/>
      <c r="G88" s="90"/>
      <c r="H88" s="90"/>
      <c r="I88" s="91"/>
      <c r="J88" s="13"/>
    </row>
    <row r="89" spans="2:10" ht="15" customHeight="1">
      <c r="B89" s="14"/>
      <c r="C89" s="89" t="s">
        <v>117</v>
      </c>
      <c r="D89" s="90"/>
      <c r="E89" s="90"/>
      <c r="F89" s="90"/>
      <c r="G89" s="90"/>
      <c r="H89" s="90"/>
      <c r="I89" s="91"/>
      <c r="J89" s="13"/>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6">
      <selection activeCell="B6" sqref="B6:B7"/>
    </sheetView>
  </sheetViews>
  <sheetFormatPr defaultColWidth="11.421875" defaultRowHeight="15"/>
  <cols>
    <col min="1" max="1" width="1.7109375" style="3" customWidth="1"/>
    <col min="2" max="2" width="5.7109375" style="12" customWidth="1"/>
    <col min="3" max="3" width="2.00390625" style="12" customWidth="1"/>
    <col min="4" max="4" width="62.7109375" style="12" bestFit="1" customWidth="1"/>
    <col min="5" max="5" width="12.7109375" style="12" customWidth="1"/>
    <col min="6" max="6" width="69.7109375" style="12" bestFit="1" customWidth="1"/>
    <col min="7" max="7" width="28.28125" style="12" bestFit="1" customWidth="1"/>
    <col min="8" max="8" width="14.8515625" style="12" bestFit="1" customWidth="1"/>
    <col min="9" max="9" width="12.28125" style="12" bestFit="1" customWidth="1"/>
    <col min="10" max="10" width="5.7109375" style="12" customWidth="1"/>
    <col min="11" max="11" width="1.7109375" style="3" customWidth="1"/>
    <col min="12" max="16384" width="11.421875" style="3" customWidth="1"/>
  </cols>
  <sheetData>
    <row r="1" spans="1:10" ht="10" customHeight="1" thickBot="1">
      <c r="A1" s="2"/>
      <c r="B1" s="29"/>
      <c r="C1" s="29"/>
      <c r="D1" s="29"/>
      <c r="E1" s="29"/>
      <c r="F1" s="29"/>
      <c r="G1" s="29"/>
      <c r="H1" s="29"/>
      <c r="I1" s="29"/>
      <c r="J1" s="29"/>
    </row>
    <row r="2" spans="1:10" ht="15" customHeight="1">
      <c r="A2" s="2"/>
      <c r="B2" s="28"/>
      <c r="C2" s="27"/>
      <c r="D2" s="27"/>
      <c r="E2" s="27"/>
      <c r="F2" s="27"/>
      <c r="G2" s="26"/>
      <c r="H2" s="78"/>
      <c r="I2" s="79"/>
      <c r="J2" s="25"/>
    </row>
    <row r="3" spans="1:10" ht="139.5" customHeight="1">
      <c r="A3" s="2"/>
      <c r="B3" s="22"/>
      <c r="C3" s="24"/>
      <c r="D3" s="23"/>
      <c r="E3" s="80" t="s">
        <v>190</v>
      </c>
      <c r="F3" s="81"/>
      <c r="G3" s="81"/>
      <c r="H3" s="82"/>
      <c r="I3" s="83"/>
      <c r="J3" s="13"/>
    </row>
    <row r="4" spans="1:10" ht="15" customHeight="1">
      <c r="A4" s="2"/>
      <c r="B4" s="22"/>
      <c r="C4" s="76" t="s">
        <v>189</v>
      </c>
      <c r="D4" s="76"/>
      <c r="E4" s="19" t="s">
        <v>191</v>
      </c>
      <c r="F4" s="19"/>
      <c r="G4" s="21" t="s">
        <v>188</v>
      </c>
      <c r="H4" s="77">
        <v>209101</v>
      </c>
      <c r="I4" s="77"/>
      <c r="J4" s="13"/>
    </row>
    <row r="5" spans="1:10" ht="15" customHeight="1">
      <c r="A5" s="2"/>
      <c r="B5" s="22"/>
      <c r="C5" s="76" t="s">
        <v>187</v>
      </c>
      <c r="D5" s="76"/>
      <c r="E5" s="19" t="s">
        <v>192</v>
      </c>
      <c r="F5" s="19"/>
      <c r="G5" s="21" t="s">
        <v>186</v>
      </c>
      <c r="H5" s="77" t="s">
        <v>185</v>
      </c>
      <c r="I5" s="77"/>
      <c r="J5" s="13"/>
    </row>
    <row r="6" spans="1:10" ht="15" customHeight="1">
      <c r="A6" s="2"/>
      <c r="B6" s="14"/>
      <c r="C6" s="84" t="s">
        <v>184</v>
      </c>
      <c r="D6" s="84"/>
      <c r="E6" s="77" t="s">
        <v>193</v>
      </c>
      <c r="F6" s="77"/>
      <c r="G6" s="21" t="s">
        <v>183</v>
      </c>
      <c r="H6" s="77" t="s">
        <v>182</v>
      </c>
      <c r="I6" s="77"/>
      <c r="J6" s="13"/>
    </row>
    <row r="7" spans="1:10" ht="15" customHeight="1">
      <c r="A7" s="2"/>
      <c r="B7" s="14"/>
      <c r="C7" s="84" t="s">
        <v>181</v>
      </c>
      <c r="D7" s="84"/>
      <c r="E7" s="77" t="s">
        <v>194</v>
      </c>
      <c r="F7" s="77"/>
      <c r="G7" s="77"/>
      <c r="H7" s="77"/>
      <c r="I7" s="77"/>
      <c r="J7" s="13"/>
    </row>
    <row r="8" spans="1:10" ht="15" customHeight="1">
      <c r="A8" s="2"/>
      <c r="B8" s="14"/>
      <c r="C8" s="76" t="s">
        <v>180</v>
      </c>
      <c r="D8" s="76"/>
      <c r="E8" s="77" t="s">
        <v>244</v>
      </c>
      <c r="F8" s="77"/>
      <c r="G8" s="77"/>
      <c r="H8" s="77"/>
      <c r="I8" s="77"/>
      <c r="J8" s="13"/>
    </row>
    <row r="9" spans="1:10" ht="15" customHeight="1">
      <c r="A9" s="2"/>
      <c r="B9" s="14"/>
      <c r="C9" s="76" t="s">
        <v>179</v>
      </c>
      <c r="D9" s="76"/>
      <c r="E9" s="77" t="s">
        <v>178</v>
      </c>
      <c r="F9" s="77"/>
      <c r="G9" s="77"/>
      <c r="H9" s="77"/>
      <c r="I9" s="77"/>
      <c r="J9" s="13"/>
    </row>
    <row r="10" spans="1:10" ht="15" customHeight="1">
      <c r="A10" s="2"/>
      <c r="B10" s="14"/>
      <c r="C10" s="84" t="s">
        <v>177</v>
      </c>
      <c r="D10" s="84"/>
      <c r="E10" s="85">
        <v>44266</v>
      </c>
      <c r="F10" s="85"/>
      <c r="G10" s="20" t="s">
        <v>176</v>
      </c>
      <c r="H10" s="19" t="s">
        <v>175</v>
      </c>
      <c r="I10" s="19"/>
      <c r="J10" s="13"/>
    </row>
    <row r="11" spans="1:10" ht="15" customHeight="1">
      <c r="A11" s="2"/>
      <c r="B11" s="14"/>
      <c r="C11" s="84" t="s">
        <v>174</v>
      </c>
      <c r="D11" s="84"/>
      <c r="E11" s="85">
        <v>44267</v>
      </c>
      <c r="F11" s="85"/>
      <c r="G11" s="86"/>
      <c r="H11" s="87"/>
      <c r="I11" s="88"/>
      <c r="J11" s="13"/>
    </row>
    <row r="12" spans="1:10" ht="15" customHeight="1">
      <c r="A12" s="2"/>
      <c r="B12" s="14"/>
      <c r="C12" s="92" t="s">
        <v>173</v>
      </c>
      <c r="D12" s="92"/>
      <c r="E12" s="92"/>
      <c r="F12" s="92"/>
      <c r="G12" s="92"/>
      <c r="H12" s="92"/>
      <c r="I12" s="92"/>
      <c r="J12" s="18"/>
    </row>
    <row r="13" spans="1:10" ht="15" customHeight="1">
      <c r="A13" s="2"/>
      <c r="B13" s="14"/>
      <c r="C13" s="93" t="s">
        <v>172</v>
      </c>
      <c r="D13" s="93"/>
      <c r="E13" s="17" t="s">
        <v>171</v>
      </c>
      <c r="F13" s="17" t="s">
        <v>8</v>
      </c>
      <c r="G13" s="17" t="s">
        <v>170</v>
      </c>
      <c r="H13" s="93" t="s">
        <v>169</v>
      </c>
      <c r="I13" s="93"/>
      <c r="J13" s="13"/>
    </row>
    <row r="14" spans="1:10" ht="15" customHeight="1">
      <c r="A14" s="2"/>
      <c r="B14" s="14"/>
      <c r="C14" s="16" t="s">
        <v>130</v>
      </c>
      <c r="D14" s="16" t="s">
        <v>10</v>
      </c>
      <c r="E14" s="6" t="s">
        <v>196</v>
      </c>
      <c r="F14" s="6" t="s">
        <v>11</v>
      </c>
      <c r="G14" s="6" t="s">
        <v>134</v>
      </c>
      <c r="H14" s="15" t="s">
        <v>13</v>
      </c>
      <c r="I14" s="6" t="s">
        <v>12</v>
      </c>
      <c r="J14" s="13"/>
    </row>
    <row r="15" spans="1:10" ht="15" customHeight="1">
      <c r="A15" s="2"/>
      <c r="B15" s="14"/>
      <c r="C15" s="16" t="s">
        <v>197</v>
      </c>
      <c r="D15" s="16" t="s">
        <v>14</v>
      </c>
      <c r="E15" s="6" t="s">
        <v>198</v>
      </c>
      <c r="F15" s="6" t="s">
        <v>167</v>
      </c>
      <c r="G15" s="6" t="s">
        <v>166</v>
      </c>
      <c r="H15" s="15" t="s">
        <v>16</v>
      </c>
      <c r="I15" s="6" t="s">
        <v>15</v>
      </c>
      <c r="J15" s="13"/>
    </row>
    <row r="16" spans="1:10" ht="15" customHeight="1">
      <c r="A16" s="2"/>
      <c r="B16" s="14"/>
      <c r="C16" s="16" t="s">
        <v>130</v>
      </c>
      <c r="D16" s="16" t="s">
        <v>17</v>
      </c>
      <c r="E16" s="6" t="s">
        <v>199</v>
      </c>
      <c r="F16" s="6" t="s">
        <v>18</v>
      </c>
      <c r="G16" s="6" t="s">
        <v>164</v>
      </c>
      <c r="H16" s="15" t="s">
        <v>200</v>
      </c>
      <c r="I16" s="6" t="s">
        <v>165</v>
      </c>
      <c r="J16" s="13"/>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2"/>
      <c r="B24" s="14"/>
      <c r="C24" s="16" t="s">
        <v>130</v>
      </c>
      <c r="D24" s="16" t="s">
        <v>21</v>
      </c>
      <c r="E24" s="6" t="s">
        <v>196</v>
      </c>
      <c r="F24" s="6" t="s">
        <v>22</v>
      </c>
      <c r="G24" s="6" t="s">
        <v>135</v>
      </c>
      <c r="H24" s="15" t="s">
        <v>24</v>
      </c>
      <c r="I24" s="6" t="s">
        <v>23</v>
      </c>
      <c r="J24" s="13"/>
    </row>
    <row r="25" spans="1:10" ht="15" customHeight="1">
      <c r="A25" s="2"/>
      <c r="B25" s="14"/>
      <c r="C25" s="16" t="s">
        <v>130</v>
      </c>
      <c r="D25" s="16" t="s">
        <v>25</v>
      </c>
      <c r="E25" s="6" t="s">
        <v>201</v>
      </c>
      <c r="F25" s="6" t="s">
        <v>26</v>
      </c>
      <c r="G25" s="6" t="s">
        <v>163</v>
      </c>
      <c r="H25" s="15" t="s">
        <v>28</v>
      </c>
      <c r="I25" s="6" t="s">
        <v>27</v>
      </c>
      <c r="J25" s="13"/>
    </row>
    <row r="26" spans="1:10" ht="15" customHeight="1">
      <c r="A26" s="2"/>
      <c r="B26" s="14"/>
      <c r="C26" s="16" t="s">
        <v>130</v>
      </c>
      <c r="D26" s="16" t="s">
        <v>29</v>
      </c>
      <c r="E26" s="6" t="s">
        <v>202</v>
      </c>
      <c r="F26" s="6" t="s">
        <v>30</v>
      </c>
      <c r="G26" s="6" t="s">
        <v>162</v>
      </c>
      <c r="H26" s="15">
        <v>2.7</v>
      </c>
      <c r="I26" s="6" t="s">
        <v>31</v>
      </c>
      <c r="J26" s="13"/>
    </row>
    <row r="27" spans="1:10" ht="15" customHeight="1">
      <c r="A27" s="2"/>
      <c r="B27" s="14"/>
      <c r="C27" s="16" t="s">
        <v>130</v>
      </c>
      <c r="D27" s="16" t="s">
        <v>32</v>
      </c>
      <c r="E27" s="6" t="s">
        <v>196</v>
      </c>
      <c r="F27" s="6" t="s">
        <v>22</v>
      </c>
      <c r="G27" s="6" t="s">
        <v>135</v>
      </c>
      <c r="H27" s="15" t="s">
        <v>34</v>
      </c>
      <c r="I27" s="6" t="s">
        <v>33</v>
      </c>
      <c r="J27" s="13"/>
    </row>
    <row r="28" spans="1:10" ht="15" customHeight="1">
      <c r="A28" s="2"/>
      <c r="B28" s="14"/>
      <c r="C28" s="16" t="s">
        <v>130</v>
      </c>
      <c r="D28" s="16" t="s">
        <v>35</v>
      </c>
      <c r="E28" s="6" t="s">
        <v>202</v>
      </c>
      <c r="F28" s="6" t="s">
        <v>36</v>
      </c>
      <c r="G28" s="6" t="s">
        <v>161</v>
      </c>
      <c r="H28" s="15" t="s">
        <v>38</v>
      </c>
      <c r="I28" s="6" t="s">
        <v>37</v>
      </c>
      <c r="J28" s="13"/>
    </row>
    <row r="29" spans="1:10" ht="15" customHeight="1">
      <c r="A29" s="2"/>
      <c r="B29" s="14"/>
      <c r="C29" s="16" t="s">
        <v>130</v>
      </c>
      <c r="D29" s="16" t="s">
        <v>39</v>
      </c>
      <c r="E29" s="6" t="s">
        <v>202</v>
      </c>
      <c r="F29" s="6" t="s">
        <v>40</v>
      </c>
      <c r="G29" s="6" t="s">
        <v>153</v>
      </c>
      <c r="H29" s="15" t="s">
        <v>245</v>
      </c>
      <c r="I29" s="6" t="s">
        <v>37</v>
      </c>
      <c r="J29" s="13"/>
    </row>
    <row r="30" spans="1:10" ht="15" customHeight="1">
      <c r="A30" s="2"/>
      <c r="B30" s="14"/>
      <c r="C30" s="16" t="s">
        <v>130</v>
      </c>
      <c r="D30" s="16" t="s">
        <v>41</v>
      </c>
      <c r="E30" s="6" t="s">
        <v>202</v>
      </c>
      <c r="F30" s="6" t="s">
        <v>42</v>
      </c>
      <c r="G30" s="6" t="s">
        <v>160</v>
      </c>
      <c r="H30" s="15">
        <v>5</v>
      </c>
      <c r="I30" s="6" t="s">
        <v>43</v>
      </c>
      <c r="J30" s="13"/>
    </row>
    <row r="31" spans="1:10" ht="15" customHeight="1">
      <c r="A31" s="2"/>
      <c r="B31" s="14"/>
      <c r="C31" s="16" t="s">
        <v>130</v>
      </c>
      <c r="D31" s="16" t="s">
        <v>45</v>
      </c>
      <c r="E31" s="6" t="s">
        <v>202</v>
      </c>
      <c r="F31" s="6" t="s">
        <v>46</v>
      </c>
      <c r="G31" s="6" t="s">
        <v>160</v>
      </c>
      <c r="H31" s="15" t="s">
        <v>44</v>
      </c>
      <c r="I31" s="6" t="s">
        <v>43</v>
      </c>
      <c r="J31" s="13"/>
    </row>
    <row r="32" spans="1:10" ht="15" customHeight="1">
      <c r="A32" s="2"/>
      <c r="B32" s="14"/>
      <c r="C32" s="16" t="s">
        <v>130</v>
      </c>
      <c r="D32" s="16" t="s">
        <v>47</v>
      </c>
      <c r="E32" s="6" t="s">
        <v>168</v>
      </c>
      <c r="F32" s="6" t="s">
        <v>48</v>
      </c>
      <c r="G32" s="6" t="s">
        <v>157</v>
      </c>
      <c r="H32" s="15" t="s">
        <v>200</v>
      </c>
      <c r="I32" s="6" t="s">
        <v>158</v>
      </c>
      <c r="J32" s="13"/>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2"/>
      <c r="B44" s="14"/>
      <c r="C44" s="16" t="s">
        <v>130</v>
      </c>
      <c r="D44" s="16" t="s">
        <v>51</v>
      </c>
      <c r="E44" s="6" t="s">
        <v>196</v>
      </c>
      <c r="F44" s="6" t="s">
        <v>22</v>
      </c>
      <c r="G44" s="6" t="s">
        <v>135</v>
      </c>
      <c r="H44" s="15" t="s">
        <v>53</v>
      </c>
      <c r="I44" s="6" t="s">
        <v>52</v>
      </c>
      <c r="J44" s="13"/>
    </row>
    <row r="45" spans="1:10" ht="15" customHeight="1">
      <c r="A45" s="2"/>
      <c r="B45" s="14"/>
      <c r="C45" s="16" t="s">
        <v>130</v>
      </c>
      <c r="D45" s="16" t="s">
        <v>54</v>
      </c>
      <c r="E45" s="6" t="s">
        <v>202</v>
      </c>
      <c r="F45" s="6" t="s">
        <v>55</v>
      </c>
      <c r="G45" s="6" t="s">
        <v>156</v>
      </c>
      <c r="H45" s="15">
        <v>2</v>
      </c>
      <c r="I45" s="6" t="s">
        <v>204</v>
      </c>
      <c r="J45" s="13"/>
    </row>
    <row r="46" spans="1:10" ht="15" customHeight="1">
      <c r="A46" s="2"/>
      <c r="B46" s="14"/>
      <c r="C46" s="16" t="s">
        <v>130</v>
      </c>
      <c r="D46" s="16" t="s">
        <v>57</v>
      </c>
      <c r="E46" s="6" t="s">
        <v>196</v>
      </c>
      <c r="F46" s="6" t="s">
        <v>58</v>
      </c>
      <c r="G46" s="6" t="s">
        <v>155</v>
      </c>
      <c r="H46" s="15">
        <v>10</v>
      </c>
      <c r="I46" s="6" t="s">
        <v>204</v>
      </c>
      <c r="J46" s="13"/>
    </row>
    <row r="47" spans="1:10" ht="15" customHeight="1">
      <c r="A47" s="2"/>
      <c r="B47" s="14"/>
      <c r="C47" s="16" t="s">
        <v>130</v>
      </c>
      <c r="D47" s="16" t="s">
        <v>59</v>
      </c>
      <c r="E47" s="6" t="s">
        <v>202</v>
      </c>
      <c r="F47" s="6" t="s">
        <v>60</v>
      </c>
      <c r="G47" s="6" t="s">
        <v>153</v>
      </c>
      <c r="H47" s="15" t="s">
        <v>38</v>
      </c>
      <c r="I47" s="6" t="s">
        <v>37</v>
      </c>
      <c r="J47" s="13"/>
    </row>
    <row r="48" spans="1:10" ht="15" customHeight="1">
      <c r="A48" s="2"/>
      <c r="B48" s="14"/>
      <c r="C48" s="16" t="s">
        <v>130</v>
      </c>
      <c r="D48" s="16" t="s">
        <v>61</v>
      </c>
      <c r="E48" s="6" t="s">
        <v>201</v>
      </c>
      <c r="F48" s="6" t="s">
        <v>62</v>
      </c>
      <c r="G48" s="6" t="s">
        <v>152</v>
      </c>
      <c r="H48" s="15" t="s">
        <v>49</v>
      </c>
      <c r="I48" s="6" t="s">
        <v>63</v>
      </c>
      <c r="J48" s="13"/>
    </row>
    <row r="49" spans="1:10" ht="15" customHeight="1">
      <c r="A49" s="2"/>
      <c r="B49" s="14"/>
      <c r="C49" s="16" t="s">
        <v>205</v>
      </c>
      <c r="D49" s="16" t="s">
        <v>64</v>
      </c>
      <c r="E49" s="6" t="s">
        <v>206</v>
      </c>
      <c r="F49" s="6" t="s">
        <v>65</v>
      </c>
      <c r="G49" s="6" t="s">
        <v>150</v>
      </c>
      <c r="H49" s="15" t="s">
        <v>66</v>
      </c>
      <c r="I49" s="6" t="s">
        <v>19</v>
      </c>
      <c r="J49" s="13"/>
    </row>
    <row r="50" spans="1:10" ht="15" customHeight="1">
      <c r="A50" s="2"/>
      <c r="B50" s="14"/>
      <c r="C50" s="16" t="s">
        <v>143</v>
      </c>
      <c r="D50" s="16" t="s">
        <v>207</v>
      </c>
      <c r="E50" s="6" t="s">
        <v>208</v>
      </c>
      <c r="F50" s="6" t="s">
        <v>232</v>
      </c>
      <c r="G50" s="6" t="s">
        <v>6</v>
      </c>
      <c r="H50" s="15">
        <v>4.69</v>
      </c>
      <c r="I50" s="6" t="s">
        <v>210</v>
      </c>
      <c r="J50" s="13"/>
    </row>
    <row r="51" spans="1:10" ht="15" customHeight="1">
      <c r="A51" s="2"/>
      <c r="B51" s="14"/>
      <c r="C51" s="16" t="s">
        <v>143</v>
      </c>
      <c r="D51" s="16" t="s">
        <v>67</v>
      </c>
      <c r="E51" s="6" t="s">
        <v>208</v>
      </c>
      <c r="F51" s="6" t="s">
        <v>5</v>
      </c>
      <c r="G51" s="6" t="s">
        <v>149</v>
      </c>
      <c r="H51" s="15">
        <v>0</v>
      </c>
      <c r="I51" s="6" t="s">
        <v>211</v>
      </c>
      <c r="J51" s="13"/>
    </row>
    <row r="52" spans="1:10" ht="15" customHeight="1">
      <c r="A52" s="2"/>
      <c r="B52" s="14"/>
      <c r="C52" s="16" t="s">
        <v>151</v>
      </c>
      <c r="D52" s="16" t="s">
        <v>68</v>
      </c>
      <c r="E52" s="6" t="s">
        <v>208</v>
      </c>
      <c r="F52" s="6" t="s">
        <v>5</v>
      </c>
      <c r="G52" s="6" t="s">
        <v>149</v>
      </c>
      <c r="H52" s="15" t="s">
        <v>69</v>
      </c>
      <c r="I52" s="6" t="s">
        <v>211</v>
      </c>
      <c r="J52" s="13"/>
    </row>
    <row r="53" spans="1:10" ht="15" customHeight="1">
      <c r="A53" s="2"/>
      <c r="B53" s="14"/>
      <c r="C53" s="16" t="s">
        <v>130</v>
      </c>
      <c r="D53" s="16" t="s">
        <v>70</v>
      </c>
      <c r="E53" s="6" t="s">
        <v>208</v>
      </c>
      <c r="F53" s="6" t="s">
        <v>71</v>
      </c>
      <c r="G53" s="6" t="s">
        <v>148</v>
      </c>
      <c r="H53" s="15">
        <v>118.6</v>
      </c>
      <c r="I53" s="6" t="s">
        <v>72</v>
      </c>
      <c r="J53" s="13"/>
    </row>
    <row r="54" spans="1:10" ht="15" customHeight="1">
      <c r="A54" s="2"/>
      <c r="B54" s="14"/>
      <c r="C54" s="16" t="s">
        <v>143</v>
      </c>
      <c r="D54" s="16" t="s">
        <v>73</v>
      </c>
      <c r="E54" s="6" t="s">
        <v>208</v>
      </c>
      <c r="F54" s="6" t="s">
        <v>147</v>
      </c>
      <c r="G54" s="6" t="s">
        <v>229</v>
      </c>
      <c r="H54" s="15" t="s">
        <v>74</v>
      </c>
      <c r="I54" s="6"/>
      <c r="J54" s="13"/>
    </row>
    <row r="55" spans="1:10" ht="15" customHeight="1">
      <c r="A55" s="2"/>
      <c r="B55" s="14"/>
      <c r="C55" s="16" t="s">
        <v>143</v>
      </c>
      <c r="D55" s="16" t="s">
        <v>76</v>
      </c>
      <c r="E55" s="6" t="s">
        <v>208</v>
      </c>
      <c r="F55" s="6" t="s">
        <v>6</v>
      </c>
      <c r="G55" s="6" t="s">
        <v>146</v>
      </c>
      <c r="H55" s="15" t="s">
        <v>74</v>
      </c>
      <c r="I55" s="6"/>
      <c r="J55" s="13"/>
    </row>
    <row r="56" spans="1:10" ht="15" customHeight="1">
      <c r="A56" s="2"/>
      <c r="B56" s="14"/>
      <c r="C56" s="16" t="s">
        <v>143</v>
      </c>
      <c r="D56" s="16" t="s">
        <v>77</v>
      </c>
      <c r="E56" s="6" t="s">
        <v>208</v>
      </c>
      <c r="F56" s="6" t="s">
        <v>6</v>
      </c>
      <c r="G56" s="6" t="s">
        <v>6</v>
      </c>
      <c r="H56" s="15" t="s">
        <v>74</v>
      </c>
      <c r="I56" s="6"/>
      <c r="J56" s="13"/>
    </row>
    <row r="57" spans="1:10" ht="15" customHeight="1">
      <c r="A57" s="2"/>
      <c r="B57" s="14"/>
      <c r="C57" s="16" t="s">
        <v>130</v>
      </c>
      <c r="D57" s="16" t="s">
        <v>78</v>
      </c>
      <c r="E57" s="6" t="s">
        <v>208</v>
      </c>
      <c r="F57" s="6" t="s">
        <v>79</v>
      </c>
      <c r="G57" s="6" t="s">
        <v>145</v>
      </c>
      <c r="H57" s="15">
        <v>4.4</v>
      </c>
      <c r="I57" s="6" t="s">
        <v>204</v>
      </c>
      <c r="J57" s="13"/>
    </row>
    <row r="58" spans="1:10" ht="15" customHeight="1">
      <c r="A58" s="2"/>
      <c r="B58" s="14"/>
      <c r="C58" s="16" t="s">
        <v>130</v>
      </c>
      <c r="D58" s="16" t="s">
        <v>80</v>
      </c>
      <c r="E58" s="6" t="s">
        <v>208</v>
      </c>
      <c r="F58" s="6" t="s">
        <v>81</v>
      </c>
      <c r="G58" s="6" t="s">
        <v>144</v>
      </c>
      <c r="H58" s="15">
        <v>8.07</v>
      </c>
      <c r="I58" s="6" t="s">
        <v>82</v>
      </c>
      <c r="J58" s="13"/>
    </row>
    <row r="59" spans="1:10" ht="15" customHeight="1">
      <c r="A59" s="2"/>
      <c r="B59" s="14"/>
      <c r="C59" s="16" t="s">
        <v>143</v>
      </c>
      <c r="D59" s="16" t="s">
        <v>83</v>
      </c>
      <c r="E59" s="6" t="s">
        <v>208</v>
      </c>
      <c r="F59" s="6" t="s">
        <v>81</v>
      </c>
      <c r="G59" s="6" t="s">
        <v>142</v>
      </c>
      <c r="H59" s="15">
        <v>44.79</v>
      </c>
      <c r="I59" s="6" t="s">
        <v>84</v>
      </c>
      <c r="J59" s="13"/>
    </row>
    <row r="60" spans="1:10" ht="15" customHeight="1">
      <c r="A60" s="2"/>
      <c r="B60" s="14"/>
      <c r="C60" s="16">
        <v>0</v>
      </c>
      <c r="D60" s="16" t="s">
        <v>233</v>
      </c>
      <c r="E60" s="6" t="s">
        <v>208</v>
      </c>
      <c r="F60" s="6" t="s">
        <v>6</v>
      </c>
      <c r="G60" s="6" t="s">
        <v>6</v>
      </c>
      <c r="H60" s="15">
        <v>4.2</v>
      </c>
      <c r="I60" s="6" t="s">
        <v>210</v>
      </c>
      <c r="J60" s="13"/>
    </row>
    <row r="61" spans="1:10" ht="15" customHeight="1">
      <c r="A61" s="2"/>
      <c r="B61" s="14"/>
      <c r="C61" s="16" t="s">
        <v>130</v>
      </c>
      <c r="D61" s="16" t="s">
        <v>88</v>
      </c>
      <c r="E61" s="6" t="s">
        <v>208</v>
      </c>
      <c r="F61" s="6" t="s">
        <v>89</v>
      </c>
      <c r="G61" s="6" t="s">
        <v>140</v>
      </c>
      <c r="H61" s="15">
        <v>16.9</v>
      </c>
      <c r="I61" s="6" t="s">
        <v>90</v>
      </c>
      <c r="J61" s="13"/>
    </row>
    <row r="62" spans="1:10" ht="15" customHeight="1">
      <c r="A62" s="2"/>
      <c r="B62" s="14"/>
      <c r="C62" s="16" t="s">
        <v>130</v>
      </c>
      <c r="D62" s="16" t="s">
        <v>91</v>
      </c>
      <c r="E62" s="6" t="s">
        <v>196</v>
      </c>
      <c r="F62" s="6" t="s">
        <v>92</v>
      </c>
      <c r="G62" s="6" t="s">
        <v>139</v>
      </c>
      <c r="H62" s="15" t="s">
        <v>94</v>
      </c>
      <c r="I62" s="6" t="s">
        <v>93</v>
      </c>
      <c r="J62" s="13"/>
    </row>
    <row r="63" spans="1:10" ht="15" customHeight="1">
      <c r="A63" s="2"/>
      <c r="B63" s="14"/>
      <c r="C63" s="16" t="s">
        <v>130</v>
      </c>
      <c r="D63" s="16" t="s">
        <v>95</v>
      </c>
      <c r="E63" s="6" t="s">
        <v>202</v>
      </c>
      <c r="F63" s="6" t="s">
        <v>96</v>
      </c>
      <c r="G63" s="6" t="s">
        <v>138</v>
      </c>
      <c r="H63" s="15">
        <v>0.4</v>
      </c>
      <c r="I63" s="6" t="s">
        <v>97</v>
      </c>
      <c r="J63" s="13"/>
    </row>
    <row r="64" spans="1:10" ht="15" customHeight="1">
      <c r="A64" s="2"/>
      <c r="B64" s="14"/>
      <c r="C64" s="16" t="s">
        <v>130</v>
      </c>
      <c r="D64" s="16" t="s">
        <v>98</v>
      </c>
      <c r="E64" s="6" t="s">
        <v>202</v>
      </c>
      <c r="F64" s="6" t="s">
        <v>26</v>
      </c>
      <c r="G64" s="6" t="s">
        <v>137</v>
      </c>
      <c r="H64" s="15" t="s">
        <v>99</v>
      </c>
      <c r="I64" s="6" t="s">
        <v>97</v>
      </c>
      <c r="J64" s="13"/>
    </row>
    <row r="65" spans="1:10" ht="15" customHeight="1">
      <c r="A65" s="2"/>
      <c r="B65" s="14"/>
      <c r="C65" s="16" t="s">
        <v>130</v>
      </c>
      <c r="D65" s="16" t="s">
        <v>234</v>
      </c>
      <c r="E65" s="6" t="s">
        <v>201</v>
      </c>
      <c r="F65" s="6" t="s">
        <v>246</v>
      </c>
      <c r="G65" s="6" t="s">
        <v>136</v>
      </c>
      <c r="H65" s="15">
        <v>0.54</v>
      </c>
      <c r="I65" s="6" t="s">
        <v>97</v>
      </c>
      <c r="J65" s="13"/>
    </row>
    <row r="66" spans="1:10" ht="15" customHeight="1">
      <c r="A66" s="2"/>
      <c r="B66" s="14"/>
      <c r="C66" s="16" t="s">
        <v>130</v>
      </c>
      <c r="D66" s="16" t="s">
        <v>235</v>
      </c>
      <c r="E66" s="6" t="s">
        <v>196</v>
      </c>
      <c r="F66" s="6" t="s">
        <v>22</v>
      </c>
      <c r="G66" s="6" t="s">
        <v>135</v>
      </c>
      <c r="H66" s="15" t="s">
        <v>53</v>
      </c>
      <c r="I66" s="6" t="s">
        <v>101</v>
      </c>
      <c r="J66" s="13"/>
    </row>
    <row r="67" spans="1:10" ht="15" customHeight="1">
      <c r="A67" s="2"/>
      <c r="B67" s="14"/>
      <c r="C67" s="16" t="s">
        <v>130</v>
      </c>
      <c r="D67" s="16" t="s">
        <v>236</v>
      </c>
      <c r="E67" s="6" t="s">
        <v>196</v>
      </c>
      <c r="F67" s="6" t="s">
        <v>22</v>
      </c>
      <c r="G67" s="6" t="s">
        <v>135</v>
      </c>
      <c r="H67" s="15" t="s">
        <v>28</v>
      </c>
      <c r="I67" s="6" t="s">
        <v>102</v>
      </c>
      <c r="J67" s="13"/>
    </row>
    <row r="68" spans="1:10" ht="15" customHeight="1">
      <c r="A68" s="2"/>
      <c r="B68" s="14"/>
      <c r="C68" s="16" t="s">
        <v>130</v>
      </c>
      <c r="D68" s="16" t="s">
        <v>103</v>
      </c>
      <c r="E68" s="6" t="s">
        <v>196</v>
      </c>
      <c r="F68" s="6" t="s">
        <v>11</v>
      </c>
      <c r="G68" s="6" t="s">
        <v>134</v>
      </c>
      <c r="H68" s="15" t="s">
        <v>13</v>
      </c>
      <c r="I68" s="6" t="s">
        <v>104</v>
      </c>
      <c r="J68" s="13"/>
    </row>
    <row r="69" spans="1:10" ht="15" customHeight="1">
      <c r="A69" s="2"/>
      <c r="B69" s="14"/>
      <c r="C69" s="16" t="s">
        <v>130</v>
      </c>
      <c r="D69" s="16" t="s">
        <v>237</v>
      </c>
      <c r="E69" s="6" t="s">
        <v>202</v>
      </c>
      <c r="F69" s="6" t="s">
        <v>85</v>
      </c>
      <c r="G69" s="6" t="s">
        <v>141</v>
      </c>
      <c r="H69" s="15" t="s">
        <v>87</v>
      </c>
      <c r="I69" s="6" t="s">
        <v>86</v>
      </c>
      <c r="J69" s="13"/>
    </row>
    <row r="70" spans="1:10" ht="15" customHeight="1">
      <c r="A70" s="2"/>
      <c r="B70" s="14"/>
      <c r="C70" s="16" t="s">
        <v>130</v>
      </c>
      <c r="D70" s="16" t="s">
        <v>238</v>
      </c>
      <c r="E70" s="6" t="s">
        <v>202</v>
      </c>
      <c r="F70" s="6" t="s">
        <v>106</v>
      </c>
      <c r="G70" s="6" t="s">
        <v>133</v>
      </c>
      <c r="H70" s="15" t="s">
        <v>107</v>
      </c>
      <c r="I70" s="6" t="s">
        <v>222</v>
      </c>
      <c r="J70" s="13"/>
    </row>
    <row r="71" spans="1:10" ht="15" customHeight="1">
      <c r="A71" s="2"/>
      <c r="B71" s="14"/>
      <c r="C71" s="16" t="s">
        <v>130</v>
      </c>
      <c r="D71" s="16" t="s">
        <v>239</v>
      </c>
      <c r="E71" s="6" t="s">
        <v>202</v>
      </c>
      <c r="F71" s="6" t="s">
        <v>26</v>
      </c>
      <c r="G71" s="6" t="s">
        <v>132</v>
      </c>
      <c r="H71" s="15" t="s">
        <v>110</v>
      </c>
      <c r="I71" s="6" t="s">
        <v>109</v>
      </c>
      <c r="J71" s="13"/>
    </row>
    <row r="72" spans="1:10" ht="15" customHeight="1">
      <c r="A72" s="2"/>
      <c r="B72" s="14"/>
      <c r="C72" s="16" t="s">
        <v>130</v>
      </c>
      <c r="D72" s="16" t="s">
        <v>240</v>
      </c>
      <c r="E72" s="6" t="s">
        <v>202</v>
      </c>
      <c r="F72" s="6" t="s">
        <v>112</v>
      </c>
      <c r="G72" s="6" t="s">
        <v>131</v>
      </c>
      <c r="H72" s="15">
        <v>0.8</v>
      </c>
      <c r="I72" s="6" t="s">
        <v>113</v>
      </c>
      <c r="J72" s="13"/>
    </row>
    <row r="73" spans="1:10" s="34" customFormat="1" ht="15" customHeight="1">
      <c r="A73" s="33"/>
      <c r="B73" s="47"/>
      <c r="C73" s="51" t="s">
        <v>130</v>
      </c>
      <c r="D73" s="51" t="s">
        <v>330</v>
      </c>
      <c r="E73" s="36" t="s">
        <v>196</v>
      </c>
      <c r="F73" s="36" t="s">
        <v>223</v>
      </c>
      <c r="G73" s="36" t="s">
        <v>129</v>
      </c>
      <c r="H73" s="52">
        <v>0.05</v>
      </c>
      <c r="I73" s="36" t="s">
        <v>115</v>
      </c>
      <c r="J73" s="44"/>
    </row>
    <row r="74" spans="1:10" ht="15" customHeight="1">
      <c r="A74" s="2"/>
      <c r="B74" s="14"/>
      <c r="C74" s="94" t="s">
        <v>128</v>
      </c>
      <c r="D74" s="95"/>
      <c r="E74" s="95"/>
      <c r="F74" s="95"/>
      <c r="G74" s="95"/>
      <c r="H74" s="95"/>
      <c r="I74" s="96"/>
      <c r="J74" s="13"/>
    </row>
    <row r="75" spans="1:10" ht="15" customHeight="1">
      <c r="A75" s="2"/>
      <c r="B75" s="14"/>
      <c r="C75" s="89" t="s">
        <v>128</v>
      </c>
      <c r="D75" s="90"/>
      <c r="E75" s="90"/>
      <c r="F75" s="90"/>
      <c r="G75" s="90"/>
      <c r="H75" s="90"/>
      <c r="I75" s="91"/>
      <c r="J75" s="13"/>
    </row>
    <row r="76" spans="1:10" ht="15" customHeight="1">
      <c r="A76" s="2"/>
      <c r="B76" s="14"/>
      <c r="C76" s="89" t="s">
        <v>228</v>
      </c>
      <c r="D76" s="90"/>
      <c r="E76" s="90"/>
      <c r="F76" s="90"/>
      <c r="G76" s="90"/>
      <c r="H76" s="90"/>
      <c r="I76" s="91"/>
      <c r="J76" s="13"/>
    </row>
    <row r="77" spans="1:10" ht="15" customHeight="1">
      <c r="A77" s="2"/>
      <c r="B77" s="14"/>
      <c r="C77" s="89" t="s">
        <v>224</v>
      </c>
      <c r="D77" s="90"/>
      <c r="E77" s="90"/>
      <c r="F77" s="90"/>
      <c r="G77" s="90"/>
      <c r="H77" s="90"/>
      <c r="I77" s="91"/>
      <c r="J77" s="13"/>
    </row>
    <row r="78" spans="1:10" ht="15" customHeight="1">
      <c r="A78" s="2"/>
      <c r="B78" s="14"/>
      <c r="C78" s="89" t="s">
        <v>127</v>
      </c>
      <c r="D78" s="90"/>
      <c r="E78" s="90"/>
      <c r="F78" s="90"/>
      <c r="G78" s="90"/>
      <c r="H78" s="90"/>
      <c r="I78" s="91"/>
      <c r="J78" s="13"/>
    </row>
    <row r="79" spans="1:10" ht="15" customHeight="1">
      <c r="A79" s="2"/>
      <c r="B79" s="14"/>
      <c r="C79" s="89" t="s">
        <v>124</v>
      </c>
      <c r="D79" s="90"/>
      <c r="E79" s="90"/>
      <c r="F79" s="90"/>
      <c r="G79" s="90"/>
      <c r="H79" s="90"/>
      <c r="I79" s="91"/>
      <c r="J79" s="13"/>
    </row>
    <row r="80" spans="1:10" ht="15" customHeight="1">
      <c r="A80" s="2"/>
      <c r="B80" s="14"/>
      <c r="C80" s="89" t="s">
        <v>125</v>
      </c>
      <c r="D80" s="90"/>
      <c r="E80" s="90"/>
      <c r="F80" s="90"/>
      <c r="G80" s="90"/>
      <c r="H80" s="90"/>
      <c r="I80" s="91"/>
      <c r="J80" s="13"/>
    </row>
    <row r="81" spans="1:10" ht="15" customHeight="1">
      <c r="A81" s="2"/>
      <c r="B81" s="14"/>
      <c r="C81" s="89" t="s">
        <v>126</v>
      </c>
      <c r="D81" s="90"/>
      <c r="E81" s="90"/>
      <c r="F81" s="90"/>
      <c r="G81" s="90"/>
      <c r="H81" s="90"/>
      <c r="I81" s="91"/>
      <c r="J81" s="13"/>
    </row>
    <row r="82" spans="1:10" ht="15" customHeight="1">
      <c r="A82" s="2"/>
      <c r="B82" s="14"/>
      <c r="C82" s="89" t="s">
        <v>123</v>
      </c>
      <c r="D82" s="90"/>
      <c r="E82" s="90"/>
      <c r="F82" s="90"/>
      <c r="G82" s="90"/>
      <c r="H82" s="90"/>
      <c r="I82" s="91"/>
      <c r="J82" s="13"/>
    </row>
    <row r="83" spans="1:10" ht="15" customHeight="1">
      <c r="A83" s="2"/>
      <c r="B83" s="14"/>
      <c r="C83" s="89" t="s">
        <v>225</v>
      </c>
      <c r="D83" s="90"/>
      <c r="E83" s="90"/>
      <c r="F83" s="90"/>
      <c r="G83" s="90"/>
      <c r="H83" s="90"/>
      <c r="I83" s="91"/>
      <c r="J83" s="13"/>
    </row>
    <row r="84" spans="1:10" ht="15" customHeight="1">
      <c r="A84" s="2"/>
      <c r="B84" s="14"/>
      <c r="C84" s="89" t="s">
        <v>226</v>
      </c>
      <c r="D84" s="90"/>
      <c r="E84" s="90"/>
      <c r="F84" s="90"/>
      <c r="G84" s="90"/>
      <c r="H84" s="90"/>
      <c r="I84" s="91"/>
      <c r="J84" s="13"/>
    </row>
    <row r="85" spans="1:10" ht="15" customHeight="1">
      <c r="A85" s="2"/>
      <c r="B85" s="14"/>
      <c r="C85" s="89" t="s">
        <v>227</v>
      </c>
      <c r="D85" s="90"/>
      <c r="E85" s="90"/>
      <c r="F85" s="90"/>
      <c r="G85" s="90"/>
      <c r="H85" s="90"/>
      <c r="I85" s="91"/>
      <c r="J85" s="13"/>
    </row>
    <row r="86" spans="1:10" ht="15" customHeight="1">
      <c r="A86" s="2"/>
      <c r="B86" s="14"/>
      <c r="C86" s="89" t="s">
        <v>120</v>
      </c>
      <c r="D86" s="90"/>
      <c r="E86" s="90"/>
      <c r="F86" s="90"/>
      <c r="G86" s="90"/>
      <c r="H86" s="90"/>
      <c r="I86" s="91"/>
      <c r="J86" s="13"/>
    </row>
    <row r="87" spans="1:10" ht="15" customHeight="1">
      <c r="A87" s="2"/>
      <c r="B87" s="14"/>
      <c r="C87" s="89" t="s">
        <v>119</v>
      </c>
      <c r="D87" s="90"/>
      <c r="E87" s="90"/>
      <c r="F87" s="90"/>
      <c r="G87" s="90"/>
      <c r="H87" s="90"/>
      <c r="I87" s="91"/>
      <c r="J87" s="13"/>
    </row>
    <row r="88" spans="1:10" ht="15" customHeight="1">
      <c r="A88" s="2"/>
      <c r="B88" s="14"/>
      <c r="C88" s="89" t="s">
        <v>118</v>
      </c>
      <c r="D88" s="90"/>
      <c r="E88" s="90"/>
      <c r="F88" s="90"/>
      <c r="G88" s="90"/>
      <c r="H88" s="90"/>
      <c r="I88" s="91"/>
      <c r="J88" s="13"/>
    </row>
    <row r="89" spans="2:10" ht="15" customHeight="1">
      <c r="B89" s="14"/>
      <c r="C89" s="89" t="s">
        <v>117</v>
      </c>
      <c r="D89" s="90"/>
      <c r="E89" s="90"/>
      <c r="F89" s="90"/>
      <c r="G89" s="90"/>
      <c r="H89" s="90"/>
      <c r="I89" s="91"/>
      <c r="J89" s="13"/>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9">
      <selection activeCell="B6" sqref="B6:B7"/>
    </sheetView>
  </sheetViews>
  <sheetFormatPr defaultColWidth="11.421875" defaultRowHeight="15"/>
  <cols>
    <col min="1" max="1" width="1.7109375" style="3" customWidth="1"/>
    <col min="2" max="2" width="5.7109375" style="12" customWidth="1"/>
    <col min="3" max="3" width="2.00390625" style="12" customWidth="1"/>
    <col min="4" max="4" width="62.7109375" style="12" bestFit="1" customWidth="1"/>
    <col min="5" max="5" width="12.7109375" style="12" customWidth="1"/>
    <col min="6" max="6" width="69.7109375" style="12" bestFit="1" customWidth="1"/>
    <col min="7" max="7" width="28.28125" style="12" bestFit="1" customWidth="1"/>
    <col min="8" max="8" width="14.8515625" style="12" bestFit="1" customWidth="1"/>
    <col min="9" max="9" width="12.28125" style="12" bestFit="1" customWidth="1"/>
    <col min="10" max="10" width="5.7109375" style="12" customWidth="1"/>
    <col min="11" max="11" width="1.7109375" style="3" customWidth="1"/>
    <col min="12" max="16384" width="11.421875" style="3" customWidth="1"/>
  </cols>
  <sheetData>
    <row r="1" spans="1:10" ht="10" customHeight="1" thickBot="1">
      <c r="A1" s="2"/>
      <c r="B1" s="29"/>
      <c r="C1" s="29"/>
      <c r="D1" s="29"/>
      <c r="E1" s="29"/>
      <c r="F1" s="29"/>
      <c r="G1" s="29"/>
      <c r="H1" s="29"/>
      <c r="I1" s="29"/>
      <c r="J1" s="29"/>
    </row>
    <row r="2" spans="1:10" ht="15" customHeight="1">
      <c r="A2" s="2"/>
      <c r="B2" s="28"/>
      <c r="C2" s="27"/>
      <c r="D2" s="27"/>
      <c r="E2" s="27"/>
      <c r="F2" s="27"/>
      <c r="G2" s="26"/>
      <c r="H2" s="78"/>
      <c r="I2" s="79"/>
      <c r="J2" s="25"/>
    </row>
    <row r="3" spans="1:10" ht="139.5" customHeight="1">
      <c r="A3" s="2"/>
      <c r="B3" s="22"/>
      <c r="C3" s="24"/>
      <c r="D3" s="23"/>
      <c r="E3" s="80" t="s">
        <v>190</v>
      </c>
      <c r="F3" s="81"/>
      <c r="G3" s="81"/>
      <c r="H3" s="82"/>
      <c r="I3" s="83"/>
      <c r="J3" s="13"/>
    </row>
    <row r="4" spans="1:10" ht="15" customHeight="1">
      <c r="A4" s="2"/>
      <c r="B4" s="22"/>
      <c r="C4" s="76" t="s">
        <v>189</v>
      </c>
      <c r="D4" s="76"/>
      <c r="E4" s="19" t="s">
        <v>191</v>
      </c>
      <c r="F4" s="19"/>
      <c r="G4" s="21" t="s">
        <v>188</v>
      </c>
      <c r="H4" s="77">
        <v>209144</v>
      </c>
      <c r="I4" s="77"/>
      <c r="J4" s="13"/>
    </row>
    <row r="5" spans="1:10" ht="15" customHeight="1">
      <c r="A5" s="2"/>
      <c r="B5" s="22"/>
      <c r="C5" s="76" t="s">
        <v>187</v>
      </c>
      <c r="D5" s="76"/>
      <c r="E5" s="19" t="s">
        <v>192</v>
      </c>
      <c r="F5" s="19"/>
      <c r="G5" s="21" t="s">
        <v>186</v>
      </c>
      <c r="H5" s="77" t="s">
        <v>185</v>
      </c>
      <c r="I5" s="77"/>
      <c r="J5" s="13"/>
    </row>
    <row r="6" spans="1:10" ht="15" customHeight="1">
      <c r="A6" s="2"/>
      <c r="B6" s="14"/>
      <c r="C6" s="84" t="s">
        <v>184</v>
      </c>
      <c r="D6" s="84"/>
      <c r="E6" s="77" t="s">
        <v>193</v>
      </c>
      <c r="F6" s="77"/>
      <c r="G6" s="21" t="s">
        <v>183</v>
      </c>
      <c r="H6" s="77" t="s">
        <v>182</v>
      </c>
      <c r="I6" s="77"/>
      <c r="J6" s="13"/>
    </row>
    <row r="7" spans="1:10" ht="15" customHeight="1">
      <c r="A7" s="2"/>
      <c r="B7" s="14"/>
      <c r="C7" s="84" t="s">
        <v>181</v>
      </c>
      <c r="D7" s="84"/>
      <c r="E7" s="77" t="s">
        <v>194</v>
      </c>
      <c r="F7" s="77"/>
      <c r="G7" s="77"/>
      <c r="H7" s="77"/>
      <c r="I7" s="77"/>
      <c r="J7" s="13"/>
    </row>
    <row r="8" spans="1:10" ht="15" customHeight="1">
      <c r="A8" s="2"/>
      <c r="B8" s="14"/>
      <c r="C8" s="76" t="s">
        <v>180</v>
      </c>
      <c r="D8" s="76"/>
      <c r="E8" s="77" t="s">
        <v>247</v>
      </c>
      <c r="F8" s="77"/>
      <c r="G8" s="77"/>
      <c r="H8" s="77"/>
      <c r="I8" s="77"/>
      <c r="J8" s="13"/>
    </row>
    <row r="9" spans="1:10" ht="15" customHeight="1">
      <c r="A9" s="2"/>
      <c r="B9" s="14"/>
      <c r="C9" s="76" t="s">
        <v>179</v>
      </c>
      <c r="D9" s="76"/>
      <c r="E9" s="77" t="s">
        <v>178</v>
      </c>
      <c r="F9" s="77"/>
      <c r="G9" s="77"/>
      <c r="H9" s="77"/>
      <c r="I9" s="77"/>
      <c r="J9" s="13"/>
    </row>
    <row r="10" spans="1:10" ht="15" customHeight="1">
      <c r="A10" s="2"/>
      <c r="B10" s="14"/>
      <c r="C10" s="84" t="s">
        <v>177</v>
      </c>
      <c r="D10" s="84"/>
      <c r="E10" s="85">
        <v>44267</v>
      </c>
      <c r="F10" s="85"/>
      <c r="G10" s="20" t="s">
        <v>176</v>
      </c>
      <c r="H10" s="19" t="s">
        <v>175</v>
      </c>
      <c r="I10" s="19"/>
      <c r="J10" s="13"/>
    </row>
    <row r="11" spans="1:10" ht="15" customHeight="1">
      <c r="A11" s="2"/>
      <c r="B11" s="14"/>
      <c r="C11" s="84" t="s">
        <v>174</v>
      </c>
      <c r="D11" s="84"/>
      <c r="E11" s="85">
        <v>44268</v>
      </c>
      <c r="F11" s="85"/>
      <c r="G11" s="86"/>
      <c r="H11" s="87"/>
      <c r="I11" s="88"/>
      <c r="J11" s="13"/>
    </row>
    <row r="12" spans="1:10" ht="15" customHeight="1">
      <c r="A12" s="2"/>
      <c r="B12" s="14"/>
      <c r="C12" s="92" t="s">
        <v>173</v>
      </c>
      <c r="D12" s="92"/>
      <c r="E12" s="92"/>
      <c r="F12" s="92"/>
      <c r="G12" s="92"/>
      <c r="H12" s="92"/>
      <c r="I12" s="92"/>
      <c r="J12" s="18"/>
    </row>
    <row r="13" spans="1:10" ht="15" customHeight="1">
      <c r="A13" s="2"/>
      <c r="B13" s="14"/>
      <c r="C13" s="93" t="s">
        <v>172</v>
      </c>
      <c r="D13" s="93"/>
      <c r="E13" s="17" t="s">
        <v>171</v>
      </c>
      <c r="F13" s="17" t="s">
        <v>8</v>
      </c>
      <c r="G13" s="17" t="s">
        <v>170</v>
      </c>
      <c r="H13" s="93" t="s">
        <v>169</v>
      </c>
      <c r="I13" s="93"/>
      <c r="J13" s="13"/>
    </row>
    <row r="14" spans="1:10" ht="15" customHeight="1">
      <c r="A14" s="2"/>
      <c r="B14" s="14"/>
      <c r="C14" s="16" t="s">
        <v>130</v>
      </c>
      <c r="D14" s="16" t="s">
        <v>10</v>
      </c>
      <c r="E14" s="6" t="s">
        <v>196</v>
      </c>
      <c r="F14" s="6" t="s">
        <v>11</v>
      </c>
      <c r="G14" s="6" t="s">
        <v>134</v>
      </c>
      <c r="H14" s="15" t="s">
        <v>13</v>
      </c>
      <c r="I14" s="6" t="s">
        <v>12</v>
      </c>
      <c r="J14" s="13"/>
    </row>
    <row r="15" spans="1:10" ht="15" customHeight="1">
      <c r="A15" s="2"/>
      <c r="B15" s="14"/>
      <c r="C15" s="16" t="s">
        <v>197</v>
      </c>
      <c r="D15" s="16" t="s">
        <v>14</v>
      </c>
      <c r="E15" s="6" t="s">
        <v>198</v>
      </c>
      <c r="F15" s="6" t="s">
        <v>167</v>
      </c>
      <c r="G15" s="6" t="s">
        <v>166</v>
      </c>
      <c r="H15" s="15" t="s">
        <v>16</v>
      </c>
      <c r="I15" s="6" t="s">
        <v>15</v>
      </c>
      <c r="J15" s="13"/>
    </row>
    <row r="16" spans="1:10" ht="15" customHeight="1">
      <c r="A16" s="2"/>
      <c r="B16" s="14"/>
      <c r="C16" s="16" t="s">
        <v>130</v>
      </c>
      <c r="D16" s="16" t="s">
        <v>17</v>
      </c>
      <c r="E16" s="6" t="s">
        <v>199</v>
      </c>
      <c r="F16" s="6" t="s">
        <v>18</v>
      </c>
      <c r="G16" s="6" t="s">
        <v>164</v>
      </c>
      <c r="H16" s="15" t="s">
        <v>200</v>
      </c>
      <c r="I16" s="6" t="s">
        <v>165</v>
      </c>
      <c r="J16" s="13"/>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2"/>
      <c r="B24" s="14"/>
      <c r="C24" s="16" t="s">
        <v>130</v>
      </c>
      <c r="D24" s="16" t="s">
        <v>21</v>
      </c>
      <c r="E24" s="6" t="s">
        <v>196</v>
      </c>
      <c r="F24" s="6" t="s">
        <v>22</v>
      </c>
      <c r="G24" s="6" t="s">
        <v>135</v>
      </c>
      <c r="H24" s="15" t="s">
        <v>24</v>
      </c>
      <c r="I24" s="6" t="s">
        <v>23</v>
      </c>
      <c r="J24" s="13"/>
    </row>
    <row r="25" spans="1:10" ht="15" customHeight="1">
      <c r="A25" s="2"/>
      <c r="B25" s="14"/>
      <c r="C25" s="16" t="s">
        <v>130</v>
      </c>
      <c r="D25" s="16" t="s">
        <v>25</v>
      </c>
      <c r="E25" s="6" t="s">
        <v>201</v>
      </c>
      <c r="F25" s="6" t="s">
        <v>26</v>
      </c>
      <c r="G25" s="6" t="s">
        <v>163</v>
      </c>
      <c r="H25" s="15" t="s">
        <v>28</v>
      </c>
      <c r="I25" s="6" t="s">
        <v>27</v>
      </c>
      <c r="J25" s="13"/>
    </row>
    <row r="26" spans="1:10" ht="15" customHeight="1">
      <c r="A26" s="2"/>
      <c r="B26" s="14"/>
      <c r="C26" s="16" t="s">
        <v>130</v>
      </c>
      <c r="D26" s="16" t="s">
        <v>29</v>
      </c>
      <c r="E26" s="6" t="s">
        <v>217</v>
      </c>
      <c r="F26" s="6" t="s">
        <v>30</v>
      </c>
      <c r="G26" s="6" t="s">
        <v>162</v>
      </c>
      <c r="H26" s="15">
        <v>4.2</v>
      </c>
      <c r="I26" s="6" t="s">
        <v>31</v>
      </c>
      <c r="J26" s="13"/>
    </row>
    <row r="27" spans="1:10" ht="15" customHeight="1">
      <c r="A27" s="2"/>
      <c r="B27" s="14"/>
      <c r="C27" s="16" t="s">
        <v>130</v>
      </c>
      <c r="D27" s="16" t="s">
        <v>32</v>
      </c>
      <c r="E27" s="6" t="s">
        <v>196</v>
      </c>
      <c r="F27" s="6" t="s">
        <v>22</v>
      </c>
      <c r="G27" s="6" t="s">
        <v>135</v>
      </c>
      <c r="H27" s="15" t="s">
        <v>34</v>
      </c>
      <c r="I27" s="6" t="s">
        <v>33</v>
      </c>
      <c r="J27" s="13"/>
    </row>
    <row r="28" spans="1:10" ht="15" customHeight="1">
      <c r="A28" s="2"/>
      <c r="B28" s="14"/>
      <c r="C28" s="16" t="s">
        <v>130</v>
      </c>
      <c r="D28" s="16" t="s">
        <v>35</v>
      </c>
      <c r="E28" s="6" t="s">
        <v>217</v>
      </c>
      <c r="F28" s="6" t="s">
        <v>36</v>
      </c>
      <c r="G28" s="6" t="s">
        <v>161</v>
      </c>
      <c r="H28" s="15">
        <v>3.1</v>
      </c>
      <c r="I28" s="6" t="s">
        <v>37</v>
      </c>
      <c r="J28" s="13"/>
    </row>
    <row r="29" spans="1:10" ht="15" customHeight="1">
      <c r="A29" s="2"/>
      <c r="B29" s="14"/>
      <c r="C29" s="16" t="s">
        <v>130</v>
      </c>
      <c r="D29" s="16" t="s">
        <v>39</v>
      </c>
      <c r="E29" s="6" t="s">
        <v>217</v>
      </c>
      <c r="F29" s="6" t="s">
        <v>40</v>
      </c>
      <c r="G29" s="6" t="s">
        <v>153</v>
      </c>
      <c r="H29" s="15" t="s">
        <v>248</v>
      </c>
      <c r="I29" s="6" t="s">
        <v>37</v>
      </c>
      <c r="J29" s="13"/>
    </row>
    <row r="30" spans="1:10" ht="15" customHeight="1">
      <c r="A30" s="2"/>
      <c r="B30" s="14"/>
      <c r="C30" s="16" t="s">
        <v>130</v>
      </c>
      <c r="D30" s="16" t="s">
        <v>41</v>
      </c>
      <c r="E30" s="6" t="s">
        <v>217</v>
      </c>
      <c r="F30" s="6" t="s">
        <v>42</v>
      </c>
      <c r="G30" s="6" t="s">
        <v>160</v>
      </c>
      <c r="H30" s="15">
        <v>5</v>
      </c>
      <c r="I30" s="6" t="s">
        <v>43</v>
      </c>
      <c r="J30" s="13"/>
    </row>
    <row r="31" spans="1:10" ht="15" customHeight="1">
      <c r="A31" s="2"/>
      <c r="B31" s="14"/>
      <c r="C31" s="16" t="s">
        <v>130</v>
      </c>
      <c r="D31" s="16" t="s">
        <v>45</v>
      </c>
      <c r="E31" s="6" t="s">
        <v>217</v>
      </c>
      <c r="F31" s="6" t="s">
        <v>46</v>
      </c>
      <c r="G31" s="6" t="s">
        <v>160</v>
      </c>
      <c r="H31" s="15" t="s">
        <v>44</v>
      </c>
      <c r="I31" s="6" t="s">
        <v>43</v>
      </c>
      <c r="J31" s="13"/>
    </row>
    <row r="32" spans="1:10" ht="15" customHeight="1">
      <c r="A32" s="2"/>
      <c r="B32" s="14"/>
      <c r="C32" s="16" t="s">
        <v>130</v>
      </c>
      <c r="D32" s="16" t="s">
        <v>47</v>
      </c>
      <c r="E32" s="6" t="s">
        <v>168</v>
      </c>
      <c r="F32" s="6" t="s">
        <v>48</v>
      </c>
      <c r="G32" s="6" t="s">
        <v>157</v>
      </c>
      <c r="H32" s="15" t="s">
        <v>200</v>
      </c>
      <c r="I32" s="6" t="s">
        <v>158</v>
      </c>
      <c r="J32" s="13"/>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2"/>
      <c r="B44" s="14"/>
      <c r="C44" s="16" t="s">
        <v>130</v>
      </c>
      <c r="D44" s="16" t="s">
        <v>51</v>
      </c>
      <c r="E44" s="6" t="s">
        <v>196</v>
      </c>
      <c r="F44" s="6" t="s">
        <v>22</v>
      </c>
      <c r="G44" s="6" t="s">
        <v>135</v>
      </c>
      <c r="H44" s="15" t="s">
        <v>53</v>
      </c>
      <c r="I44" s="6" t="s">
        <v>52</v>
      </c>
      <c r="J44" s="13"/>
    </row>
    <row r="45" spans="1:10" ht="15" customHeight="1">
      <c r="A45" s="2"/>
      <c r="B45" s="14"/>
      <c r="C45" s="16" t="s">
        <v>130</v>
      </c>
      <c r="D45" s="16" t="s">
        <v>54</v>
      </c>
      <c r="E45" s="6" t="s">
        <v>217</v>
      </c>
      <c r="F45" s="6" t="s">
        <v>55</v>
      </c>
      <c r="G45" s="6" t="s">
        <v>156</v>
      </c>
      <c r="H45" s="15">
        <v>5</v>
      </c>
      <c r="I45" s="6" t="s">
        <v>204</v>
      </c>
      <c r="J45" s="13"/>
    </row>
    <row r="46" spans="1:10" ht="15" customHeight="1">
      <c r="A46" s="2"/>
      <c r="B46" s="14"/>
      <c r="C46" s="16" t="s">
        <v>130</v>
      </c>
      <c r="D46" s="16" t="s">
        <v>57</v>
      </c>
      <c r="E46" s="6" t="s">
        <v>196</v>
      </c>
      <c r="F46" s="6" t="s">
        <v>58</v>
      </c>
      <c r="G46" s="6" t="s">
        <v>155</v>
      </c>
      <c r="H46" s="15">
        <v>41</v>
      </c>
      <c r="I46" s="6" t="s">
        <v>204</v>
      </c>
      <c r="J46" s="13"/>
    </row>
    <row r="47" spans="1:10" ht="15" customHeight="1">
      <c r="A47" s="2"/>
      <c r="B47" s="14"/>
      <c r="C47" s="16" t="s">
        <v>130</v>
      </c>
      <c r="D47" s="16" t="s">
        <v>59</v>
      </c>
      <c r="E47" s="6" t="s">
        <v>217</v>
      </c>
      <c r="F47" s="6" t="s">
        <v>60</v>
      </c>
      <c r="G47" s="6" t="s">
        <v>153</v>
      </c>
      <c r="H47" s="15">
        <v>1</v>
      </c>
      <c r="I47" s="6" t="s">
        <v>37</v>
      </c>
      <c r="J47" s="13"/>
    </row>
    <row r="48" spans="1:10" ht="15" customHeight="1">
      <c r="A48" s="2"/>
      <c r="B48" s="14"/>
      <c r="C48" s="16" t="s">
        <v>130</v>
      </c>
      <c r="D48" s="16" t="s">
        <v>61</v>
      </c>
      <c r="E48" s="6" t="s">
        <v>201</v>
      </c>
      <c r="F48" s="6" t="s">
        <v>62</v>
      </c>
      <c r="G48" s="6" t="s">
        <v>152</v>
      </c>
      <c r="H48" s="15" t="s">
        <v>49</v>
      </c>
      <c r="I48" s="6" t="s">
        <v>63</v>
      </c>
      <c r="J48" s="13"/>
    </row>
    <row r="49" spans="1:10" ht="15" customHeight="1">
      <c r="A49" s="2"/>
      <c r="B49" s="14"/>
      <c r="C49" s="16" t="s">
        <v>205</v>
      </c>
      <c r="D49" s="16" t="s">
        <v>64</v>
      </c>
      <c r="E49" s="6" t="s">
        <v>249</v>
      </c>
      <c r="F49" s="6" t="s">
        <v>65</v>
      </c>
      <c r="G49" s="6" t="s">
        <v>150</v>
      </c>
      <c r="H49" s="15">
        <v>0.23</v>
      </c>
      <c r="I49" s="6" t="s">
        <v>19</v>
      </c>
      <c r="J49" s="13"/>
    </row>
    <row r="50" spans="1:10" ht="15" customHeight="1">
      <c r="A50" s="2"/>
      <c r="B50" s="14"/>
      <c r="C50" s="16" t="s">
        <v>143</v>
      </c>
      <c r="D50" s="16" t="s">
        <v>207</v>
      </c>
      <c r="E50" s="6" t="s">
        <v>202</v>
      </c>
      <c r="F50" s="6" t="s">
        <v>232</v>
      </c>
      <c r="G50" s="6" t="s">
        <v>6</v>
      </c>
      <c r="H50" s="15">
        <v>37.54</v>
      </c>
      <c r="I50" s="6" t="s">
        <v>210</v>
      </c>
      <c r="J50" s="13"/>
    </row>
    <row r="51" spans="1:10" ht="15" customHeight="1">
      <c r="A51" s="2"/>
      <c r="B51" s="14"/>
      <c r="C51" s="16" t="s">
        <v>143</v>
      </c>
      <c r="D51" s="16" t="s">
        <v>67</v>
      </c>
      <c r="E51" s="6" t="s">
        <v>202</v>
      </c>
      <c r="F51" s="6" t="s">
        <v>5</v>
      </c>
      <c r="G51" s="6" t="s">
        <v>149</v>
      </c>
      <c r="H51" s="15">
        <v>0</v>
      </c>
      <c r="I51" s="6" t="s">
        <v>211</v>
      </c>
      <c r="J51" s="13"/>
    </row>
    <row r="52" spans="1:10" ht="15" customHeight="1">
      <c r="A52" s="2"/>
      <c r="B52" s="14"/>
      <c r="C52" s="16" t="s">
        <v>151</v>
      </c>
      <c r="D52" s="16" t="s">
        <v>68</v>
      </c>
      <c r="E52" s="6" t="s">
        <v>202</v>
      </c>
      <c r="F52" s="6" t="s">
        <v>5</v>
      </c>
      <c r="G52" s="6" t="s">
        <v>149</v>
      </c>
      <c r="H52" s="15" t="s">
        <v>69</v>
      </c>
      <c r="I52" s="6" t="s">
        <v>211</v>
      </c>
      <c r="J52" s="13"/>
    </row>
    <row r="53" spans="1:10" ht="15" customHeight="1">
      <c r="A53" s="2"/>
      <c r="B53" s="14"/>
      <c r="C53" s="16" t="s">
        <v>130</v>
      </c>
      <c r="D53" s="16" t="s">
        <v>70</v>
      </c>
      <c r="E53" s="6" t="s">
        <v>202</v>
      </c>
      <c r="F53" s="6" t="s">
        <v>71</v>
      </c>
      <c r="G53" s="6" t="s">
        <v>148</v>
      </c>
      <c r="H53" s="15">
        <v>118.7</v>
      </c>
      <c r="I53" s="6" t="s">
        <v>72</v>
      </c>
      <c r="J53" s="13"/>
    </row>
    <row r="54" spans="1:10" ht="15" customHeight="1">
      <c r="A54" s="2"/>
      <c r="B54" s="14"/>
      <c r="C54" s="16" t="s">
        <v>143</v>
      </c>
      <c r="D54" s="16" t="s">
        <v>73</v>
      </c>
      <c r="E54" s="6" t="s">
        <v>202</v>
      </c>
      <c r="F54" s="6" t="s">
        <v>147</v>
      </c>
      <c r="G54" s="6" t="s">
        <v>229</v>
      </c>
      <c r="H54" s="15" t="s">
        <v>74</v>
      </c>
      <c r="I54" s="6"/>
      <c r="J54" s="13"/>
    </row>
    <row r="55" spans="1:10" ht="15" customHeight="1">
      <c r="A55" s="2"/>
      <c r="B55" s="14"/>
      <c r="C55" s="16" t="s">
        <v>143</v>
      </c>
      <c r="D55" s="16" t="s">
        <v>76</v>
      </c>
      <c r="E55" s="6" t="s">
        <v>202</v>
      </c>
      <c r="F55" s="6" t="s">
        <v>6</v>
      </c>
      <c r="G55" s="6" t="s">
        <v>146</v>
      </c>
      <c r="H55" s="15" t="s">
        <v>74</v>
      </c>
      <c r="I55" s="6"/>
      <c r="J55" s="13"/>
    </row>
    <row r="56" spans="1:10" ht="15" customHeight="1">
      <c r="A56" s="2"/>
      <c r="B56" s="14"/>
      <c r="C56" s="16" t="s">
        <v>143</v>
      </c>
      <c r="D56" s="16" t="s">
        <v>77</v>
      </c>
      <c r="E56" s="6" t="s">
        <v>202</v>
      </c>
      <c r="F56" s="6" t="s">
        <v>6</v>
      </c>
      <c r="G56" s="6" t="s">
        <v>6</v>
      </c>
      <c r="H56" s="15" t="s">
        <v>74</v>
      </c>
      <c r="I56" s="6"/>
      <c r="J56" s="13"/>
    </row>
    <row r="57" spans="1:10" ht="15" customHeight="1">
      <c r="A57" s="2"/>
      <c r="B57" s="14"/>
      <c r="C57" s="16" t="s">
        <v>130</v>
      </c>
      <c r="D57" s="16" t="s">
        <v>78</v>
      </c>
      <c r="E57" s="6" t="s">
        <v>202</v>
      </c>
      <c r="F57" s="6" t="s">
        <v>79</v>
      </c>
      <c r="G57" s="6" t="s">
        <v>145</v>
      </c>
      <c r="H57" s="15">
        <v>4.4</v>
      </c>
      <c r="I57" s="6" t="s">
        <v>204</v>
      </c>
      <c r="J57" s="13"/>
    </row>
    <row r="58" spans="1:10" ht="15" customHeight="1">
      <c r="A58" s="2"/>
      <c r="B58" s="14"/>
      <c r="C58" s="16" t="s">
        <v>130</v>
      </c>
      <c r="D58" s="16" t="s">
        <v>80</v>
      </c>
      <c r="E58" s="6" t="s">
        <v>202</v>
      </c>
      <c r="F58" s="6" t="s">
        <v>81</v>
      </c>
      <c r="G58" s="6" t="s">
        <v>144</v>
      </c>
      <c r="H58" s="15">
        <v>7.93</v>
      </c>
      <c r="I58" s="6" t="s">
        <v>82</v>
      </c>
      <c r="J58" s="13"/>
    </row>
    <row r="59" spans="1:10" ht="15" customHeight="1">
      <c r="A59" s="2"/>
      <c r="B59" s="14"/>
      <c r="C59" s="16" t="s">
        <v>143</v>
      </c>
      <c r="D59" s="16" t="s">
        <v>83</v>
      </c>
      <c r="E59" s="6" t="s">
        <v>202</v>
      </c>
      <c r="F59" s="6" t="s">
        <v>81</v>
      </c>
      <c r="G59" s="6" t="s">
        <v>142</v>
      </c>
      <c r="H59" s="15">
        <v>44.43</v>
      </c>
      <c r="I59" s="6" t="s">
        <v>84</v>
      </c>
      <c r="J59" s="13"/>
    </row>
    <row r="60" spans="1:10" ht="15" customHeight="1">
      <c r="A60" s="2"/>
      <c r="B60" s="14"/>
      <c r="C60" s="16" t="s">
        <v>143</v>
      </c>
      <c r="D60" s="16" t="s">
        <v>233</v>
      </c>
      <c r="E60" s="6" t="s">
        <v>202</v>
      </c>
      <c r="F60" s="6" t="s">
        <v>6</v>
      </c>
      <c r="G60" s="6" t="s">
        <v>6</v>
      </c>
      <c r="H60" s="15">
        <v>0.6</v>
      </c>
      <c r="I60" s="6" t="s">
        <v>210</v>
      </c>
      <c r="J60" s="13"/>
    </row>
    <row r="61" spans="1:10" ht="15" customHeight="1">
      <c r="A61" s="2"/>
      <c r="B61" s="14"/>
      <c r="C61" s="16" t="s">
        <v>130</v>
      </c>
      <c r="D61" s="16" t="s">
        <v>88</v>
      </c>
      <c r="E61" s="6" t="s">
        <v>202</v>
      </c>
      <c r="F61" s="6" t="s">
        <v>89</v>
      </c>
      <c r="G61" s="6" t="s">
        <v>140</v>
      </c>
      <c r="H61" s="15">
        <v>16.5</v>
      </c>
      <c r="I61" s="6" t="s">
        <v>90</v>
      </c>
      <c r="J61" s="13"/>
    </row>
    <row r="62" spans="1:10" ht="15" customHeight="1">
      <c r="A62" s="2"/>
      <c r="B62" s="14"/>
      <c r="C62" s="16" t="s">
        <v>130</v>
      </c>
      <c r="D62" s="16" t="s">
        <v>91</v>
      </c>
      <c r="E62" s="6" t="s">
        <v>196</v>
      </c>
      <c r="F62" s="6" t="s">
        <v>92</v>
      </c>
      <c r="G62" s="6" t="s">
        <v>139</v>
      </c>
      <c r="H62" s="15" t="s">
        <v>94</v>
      </c>
      <c r="I62" s="6" t="s">
        <v>93</v>
      </c>
      <c r="J62" s="13"/>
    </row>
    <row r="63" spans="1:10" ht="15" customHeight="1">
      <c r="A63" s="2"/>
      <c r="B63" s="14"/>
      <c r="C63" s="16" t="s">
        <v>130</v>
      </c>
      <c r="D63" s="16" t="s">
        <v>95</v>
      </c>
      <c r="E63" s="6" t="s">
        <v>217</v>
      </c>
      <c r="F63" s="6" t="s">
        <v>96</v>
      </c>
      <c r="G63" s="6" t="s">
        <v>138</v>
      </c>
      <c r="H63" s="15">
        <v>0.4</v>
      </c>
      <c r="I63" s="6" t="s">
        <v>97</v>
      </c>
      <c r="J63" s="13"/>
    </row>
    <row r="64" spans="1:10" ht="15" customHeight="1">
      <c r="A64" s="2"/>
      <c r="B64" s="14"/>
      <c r="C64" s="16" t="s">
        <v>130</v>
      </c>
      <c r="D64" s="16" t="s">
        <v>98</v>
      </c>
      <c r="E64" s="6" t="s">
        <v>217</v>
      </c>
      <c r="F64" s="6" t="s">
        <v>26</v>
      </c>
      <c r="G64" s="6" t="s">
        <v>137</v>
      </c>
      <c r="H64" s="15" t="s">
        <v>99</v>
      </c>
      <c r="I64" s="6" t="s">
        <v>97</v>
      </c>
      <c r="J64" s="13"/>
    </row>
    <row r="65" spans="1:10" ht="15" customHeight="1">
      <c r="A65" s="2"/>
      <c r="B65" s="14"/>
      <c r="C65" s="16" t="s">
        <v>130</v>
      </c>
      <c r="D65" s="16" t="s">
        <v>234</v>
      </c>
      <c r="E65" s="6" t="s">
        <v>201</v>
      </c>
      <c r="F65" s="6" t="s">
        <v>246</v>
      </c>
      <c r="G65" s="6" t="s">
        <v>136</v>
      </c>
      <c r="H65" s="15">
        <v>0.54</v>
      </c>
      <c r="I65" s="6" t="s">
        <v>97</v>
      </c>
      <c r="J65" s="13"/>
    </row>
    <row r="66" spans="1:10" ht="15" customHeight="1">
      <c r="A66" s="2"/>
      <c r="B66" s="14"/>
      <c r="C66" s="16" t="s">
        <v>130</v>
      </c>
      <c r="D66" s="16" t="s">
        <v>235</v>
      </c>
      <c r="E66" s="6" t="s">
        <v>196</v>
      </c>
      <c r="F66" s="6" t="s">
        <v>22</v>
      </c>
      <c r="G66" s="6" t="s">
        <v>135</v>
      </c>
      <c r="H66" s="15" t="s">
        <v>53</v>
      </c>
      <c r="I66" s="6" t="s">
        <v>101</v>
      </c>
      <c r="J66" s="13"/>
    </row>
    <row r="67" spans="1:10" ht="15" customHeight="1">
      <c r="A67" s="2"/>
      <c r="B67" s="14"/>
      <c r="C67" s="16" t="s">
        <v>130</v>
      </c>
      <c r="D67" s="16" t="s">
        <v>236</v>
      </c>
      <c r="E67" s="6" t="s">
        <v>196</v>
      </c>
      <c r="F67" s="6" t="s">
        <v>22</v>
      </c>
      <c r="G67" s="6" t="s">
        <v>135</v>
      </c>
      <c r="H67" s="15" t="s">
        <v>28</v>
      </c>
      <c r="I67" s="6" t="s">
        <v>102</v>
      </c>
      <c r="J67" s="13"/>
    </row>
    <row r="68" spans="1:10" ht="15" customHeight="1">
      <c r="A68" s="2"/>
      <c r="B68" s="14"/>
      <c r="C68" s="16" t="s">
        <v>130</v>
      </c>
      <c r="D68" s="16" t="s">
        <v>103</v>
      </c>
      <c r="E68" s="6" t="s">
        <v>196</v>
      </c>
      <c r="F68" s="6" t="s">
        <v>250</v>
      </c>
      <c r="G68" s="6" t="s">
        <v>134</v>
      </c>
      <c r="H68" s="15" t="s">
        <v>13</v>
      </c>
      <c r="I68" s="6" t="s">
        <v>104</v>
      </c>
      <c r="J68" s="13"/>
    </row>
    <row r="69" spans="1:10" ht="15" customHeight="1">
      <c r="A69" s="2"/>
      <c r="B69" s="14"/>
      <c r="C69" s="16" t="s">
        <v>130</v>
      </c>
      <c r="D69" s="16" t="s">
        <v>237</v>
      </c>
      <c r="E69" s="6" t="s">
        <v>217</v>
      </c>
      <c r="F69" s="6" t="s">
        <v>85</v>
      </c>
      <c r="G69" s="6" t="s">
        <v>141</v>
      </c>
      <c r="H69" s="15" t="s">
        <v>87</v>
      </c>
      <c r="I69" s="6" t="s">
        <v>86</v>
      </c>
      <c r="J69" s="13"/>
    </row>
    <row r="70" spans="1:10" ht="15" customHeight="1">
      <c r="A70" s="2"/>
      <c r="B70" s="14"/>
      <c r="C70" s="16" t="s">
        <v>130</v>
      </c>
      <c r="D70" s="16" t="s">
        <v>238</v>
      </c>
      <c r="E70" s="6" t="s">
        <v>217</v>
      </c>
      <c r="F70" s="6" t="s">
        <v>106</v>
      </c>
      <c r="G70" s="6" t="s">
        <v>133</v>
      </c>
      <c r="H70" s="15" t="s">
        <v>107</v>
      </c>
      <c r="I70" s="6" t="s">
        <v>222</v>
      </c>
      <c r="J70" s="13"/>
    </row>
    <row r="71" spans="1:10" ht="15" customHeight="1">
      <c r="A71" s="2"/>
      <c r="B71" s="14"/>
      <c r="C71" s="16" t="s">
        <v>130</v>
      </c>
      <c r="D71" s="16" t="s">
        <v>239</v>
      </c>
      <c r="E71" s="6" t="s">
        <v>217</v>
      </c>
      <c r="F71" s="6" t="s">
        <v>26</v>
      </c>
      <c r="G71" s="6" t="s">
        <v>132</v>
      </c>
      <c r="H71" s="15" t="s">
        <v>110</v>
      </c>
      <c r="I71" s="6" t="s">
        <v>109</v>
      </c>
      <c r="J71" s="13"/>
    </row>
    <row r="72" spans="1:10" ht="15" customHeight="1">
      <c r="A72" s="2"/>
      <c r="B72" s="14"/>
      <c r="C72" s="16" t="s">
        <v>130</v>
      </c>
      <c r="D72" s="16" t="s">
        <v>240</v>
      </c>
      <c r="E72" s="6" t="s">
        <v>217</v>
      </c>
      <c r="F72" s="6" t="s">
        <v>112</v>
      </c>
      <c r="G72" s="6" t="s">
        <v>131</v>
      </c>
      <c r="H72" s="15">
        <v>1.1</v>
      </c>
      <c r="I72" s="6" t="s">
        <v>113</v>
      </c>
      <c r="J72" s="13"/>
    </row>
    <row r="73" spans="1:10" s="34" customFormat="1" ht="15" customHeight="1">
      <c r="A73" s="33"/>
      <c r="B73" s="47"/>
      <c r="C73" s="51" t="s">
        <v>130</v>
      </c>
      <c r="D73" s="51" t="s">
        <v>330</v>
      </c>
      <c r="E73" s="36" t="s">
        <v>196</v>
      </c>
      <c r="F73" s="36" t="s">
        <v>223</v>
      </c>
      <c r="G73" s="36" t="s">
        <v>129</v>
      </c>
      <c r="H73" s="52">
        <v>0.06</v>
      </c>
      <c r="I73" s="36" t="s">
        <v>115</v>
      </c>
      <c r="J73" s="44"/>
    </row>
    <row r="74" spans="1:10" ht="15" customHeight="1">
      <c r="A74" s="2"/>
      <c r="B74" s="14"/>
      <c r="C74" s="94" t="s">
        <v>128</v>
      </c>
      <c r="D74" s="95"/>
      <c r="E74" s="95"/>
      <c r="F74" s="95"/>
      <c r="G74" s="95"/>
      <c r="H74" s="95"/>
      <c r="I74" s="96"/>
      <c r="J74" s="13"/>
    </row>
    <row r="75" spans="1:10" ht="15" customHeight="1">
      <c r="A75" s="2"/>
      <c r="B75" s="14"/>
      <c r="C75" s="89" t="s">
        <v>128</v>
      </c>
      <c r="D75" s="90"/>
      <c r="E75" s="90"/>
      <c r="F75" s="90"/>
      <c r="G75" s="90"/>
      <c r="H75" s="90"/>
      <c r="I75" s="91"/>
      <c r="J75" s="13"/>
    </row>
    <row r="76" spans="1:10" ht="15" customHeight="1">
      <c r="A76" s="2"/>
      <c r="B76" s="14"/>
      <c r="C76" s="89" t="s">
        <v>228</v>
      </c>
      <c r="D76" s="90"/>
      <c r="E76" s="90"/>
      <c r="F76" s="90"/>
      <c r="G76" s="90"/>
      <c r="H76" s="90"/>
      <c r="I76" s="91"/>
      <c r="J76" s="13"/>
    </row>
    <row r="77" spans="1:10" ht="15" customHeight="1">
      <c r="A77" s="2"/>
      <c r="B77" s="14"/>
      <c r="C77" s="89" t="s">
        <v>224</v>
      </c>
      <c r="D77" s="90"/>
      <c r="E77" s="90"/>
      <c r="F77" s="90"/>
      <c r="G77" s="90"/>
      <c r="H77" s="90"/>
      <c r="I77" s="91"/>
      <c r="J77" s="13"/>
    </row>
    <row r="78" spans="1:10" ht="15" customHeight="1">
      <c r="A78" s="2"/>
      <c r="B78" s="14"/>
      <c r="C78" s="89" t="s">
        <v>127</v>
      </c>
      <c r="D78" s="90"/>
      <c r="E78" s="90"/>
      <c r="F78" s="90"/>
      <c r="G78" s="90"/>
      <c r="H78" s="90"/>
      <c r="I78" s="91"/>
      <c r="J78" s="13"/>
    </row>
    <row r="79" spans="1:10" ht="15" customHeight="1">
      <c r="A79" s="2"/>
      <c r="B79" s="14"/>
      <c r="C79" s="89" t="s">
        <v>124</v>
      </c>
      <c r="D79" s="90"/>
      <c r="E79" s="90"/>
      <c r="F79" s="90"/>
      <c r="G79" s="90"/>
      <c r="H79" s="90"/>
      <c r="I79" s="91"/>
      <c r="J79" s="13"/>
    </row>
    <row r="80" spans="1:10" ht="15" customHeight="1">
      <c r="A80" s="2"/>
      <c r="B80" s="14"/>
      <c r="C80" s="89" t="s">
        <v>125</v>
      </c>
      <c r="D80" s="90"/>
      <c r="E80" s="90"/>
      <c r="F80" s="90"/>
      <c r="G80" s="90"/>
      <c r="H80" s="90"/>
      <c r="I80" s="91"/>
      <c r="J80" s="13"/>
    </row>
    <row r="81" spans="1:10" ht="15" customHeight="1">
      <c r="A81" s="2"/>
      <c r="B81" s="14"/>
      <c r="C81" s="89" t="s">
        <v>126</v>
      </c>
      <c r="D81" s="90"/>
      <c r="E81" s="90"/>
      <c r="F81" s="90"/>
      <c r="G81" s="90"/>
      <c r="H81" s="90"/>
      <c r="I81" s="91"/>
      <c r="J81" s="13"/>
    </row>
    <row r="82" spans="1:10" ht="15" customHeight="1">
      <c r="A82" s="2"/>
      <c r="B82" s="14"/>
      <c r="C82" s="89" t="s">
        <v>123</v>
      </c>
      <c r="D82" s="90"/>
      <c r="E82" s="90"/>
      <c r="F82" s="90"/>
      <c r="G82" s="90"/>
      <c r="H82" s="90"/>
      <c r="I82" s="91"/>
      <c r="J82" s="13"/>
    </row>
    <row r="83" spans="1:10" ht="15" customHeight="1">
      <c r="A83" s="2"/>
      <c r="B83" s="14"/>
      <c r="C83" s="89" t="s">
        <v>225</v>
      </c>
      <c r="D83" s="90"/>
      <c r="E83" s="90"/>
      <c r="F83" s="90"/>
      <c r="G83" s="90"/>
      <c r="H83" s="90"/>
      <c r="I83" s="91"/>
      <c r="J83" s="13"/>
    </row>
    <row r="84" spans="1:10" ht="15" customHeight="1">
      <c r="A84" s="2"/>
      <c r="B84" s="14"/>
      <c r="C84" s="89" t="s">
        <v>226</v>
      </c>
      <c r="D84" s="90"/>
      <c r="E84" s="90"/>
      <c r="F84" s="90"/>
      <c r="G84" s="90"/>
      <c r="H84" s="90"/>
      <c r="I84" s="91"/>
      <c r="J84" s="13"/>
    </row>
    <row r="85" spans="1:10" ht="15" customHeight="1">
      <c r="A85" s="2"/>
      <c r="B85" s="14"/>
      <c r="C85" s="89" t="s">
        <v>227</v>
      </c>
      <c r="D85" s="90"/>
      <c r="E85" s="90"/>
      <c r="F85" s="90"/>
      <c r="G85" s="90"/>
      <c r="H85" s="90"/>
      <c r="I85" s="91"/>
      <c r="J85" s="13"/>
    </row>
    <row r="86" spans="1:10" ht="15" customHeight="1">
      <c r="A86" s="2"/>
      <c r="B86" s="14"/>
      <c r="C86" s="89" t="s">
        <v>120</v>
      </c>
      <c r="D86" s="90"/>
      <c r="E86" s="90"/>
      <c r="F86" s="90"/>
      <c r="G86" s="90"/>
      <c r="H86" s="90"/>
      <c r="I86" s="91"/>
      <c r="J86" s="13"/>
    </row>
    <row r="87" spans="1:10" ht="15" customHeight="1">
      <c r="A87" s="2"/>
      <c r="B87" s="14"/>
      <c r="C87" s="89" t="s">
        <v>119</v>
      </c>
      <c r="D87" s="90"/>
      <c r="E87" s="90"/>
      <c r="F87" s="90"/>
      <c r="G87" s="90"/>
      <c r="H87" s="90"/>
      <c r="I87" s="91"/>
      <c r="J87" s="13"/>
    </row>
    <row r="88" spans="1:10" ht="15" customHeight="1">
      <c r="A88" s="2"/>
      <c r="B88" s="14"/>
      <c r="C88" s="89" t="s">
        <v>118</v>
      </c>
      <c r="D88" s="90"/>
      <c r="E88" s="90"/>
      <c r="F88" s="90"/>
      <c r="G88" s="90"/>
      <c r="H88" s="90"/>
      <c r="I88" s="91"/>
      <c r="J88" s="13"/>
    </row>
    <row r="89" spans="2:10" ht="15" customHeight="1">
      <c r="B89" s="14"/>
      <c r="C89" s="89" t="s">
        <v>117</v>
      </c>
      <c r="D89" s="90"/>
      <c r="E89" s="90"/>
      <c r="F89" s="90"/>
      <c r="G89" s="90"/>
      <c r="H89" s="90"/>
      <c r="I89" s="91"/>
      <c r="J89" s="13"/>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9">
      <selection activeCell="B6" sqref="B6:B7"/>
    </sheetView>
  </sheetViews>
  <sheetFormatPr defaultColWidth="11.421875" defaultRowHeight="15"/>
  <cols>
    <col min="1" max="1" width="1.7109375" style="3" customWidth="1"/>
    <col min="2" max="2" width="5.7109375" style="12" customWidth="1"/>
    <col min="3" max="3" width="2.00390625" style="12" customWidth="1"/>
    <col min="4" max="4" width="62.7109375" style="12" bestFit="1" customWidth="1"/>
    <col min="5" max="5" width="12.7109375" style="12" customWidth="1"/>
    <col min="6" max="6" width="69.7109375" style="12" bestFit="1" customWidth="1"/>
    <col min="7" max="7" width="28.28125" style="12" bestFit="1" customWidth="1"/>
    <col min="8" max="8" width="14.8515625" style="12" bestFit="1" customWidth="1"/>
    <col min="9" max="9" width="12.28125" style="12" bestFit="1" customWidth="1"/>
    <col min="10" max="10" width="5.7109375" style="12" customWidth="1"/>
    <col min="11" max="11" width="1.7109375" style="3" customWidth="1"/>
    <col min="12" max="16384" width="11.421875" style="3" customWidth="1"/>
  </cols>
  <sheetData>
    <row r="1" spans="1:10" ht="10" customHeight="1" thickBot="1">
      <c r="A1" s="2"/>
      <c r="B1" s="29"/>
      <c r="C1" s="29"/>
      <c r="D1" s="29"/>
      <c r="E1" s="29"/>
      <c r="F1" s="29"/>
      <c r="G1" s="29"/>
      <c r="H1" s="29"/>
      <c r="I1" s="29"/>
      <c r="J1" s="29"/>
    </row>
    <row r="2" spans="1:10" ht="15" customHeight="1">
      <c r="A2" s="2"/>
      <c r="B2" s="28"/>
      <c r="C2" s="27"/>
      <c r="D2" s="27"/>
      <c r="E2" s="27"/>
      <c r="F2" s="27"/>
      <c r="G2" s="26"/>
      <c r="H2" s="78"/>
      <c r="I2" s="79"/>
      <c r="J2" s="25"/>
    </row>
    <row r="3" spans="1:10" ht="139.5" customHeight="1">
      <c r="A3" s="2"/>
      <c r="B3" s="22"/>
      <c r="C3" s="24"/>
      <c r="D3" s="23"/>
      <c r="E3" s="80" t="s">
        <v>190</v>
      </c>
      <c r="F3" s="81"/>
      <c r="G3" s="81"/>
      <c r="H3" s="82"/>
      <c r="I3" s="83"/>
      <c r="J3" s="13"/>
    </row>
    <row r="4" spans="1:10" ht="15" customHeight="1">
      <c r="A4" s="2"/>
      <c r="B4" s="22"/>
      <c r="C4" s="76" t="s">
        <v>189</v>
      </c>
      <c r="D4" s="76"/>
      <c r="E4" s="19" t="s">
        <v>191</v>
      </c>
      <c r="F4" s="19"/>
      <c r="G4" s="21" t="s">
        <v>188</v>
      </c>
      <c r="H4" s="77">
        <v>209145</v>
      </c>
      <c r="I4" s="77"/>
      <c r="J4" s="13"/>
    </row>
    <row r="5" spans="1:10" ht="15" customHeight="1">
      <c r="A5" s="2"/>
      <c r="B5" s="22"/>
      <c r="C5" s="76" t="s">
        <v>187</v>
      </c>
      <c r="D5" s="76"/>
      <c r="E5" s="19" t="s">
        <v>192</v>
      </c>
      <c r="F5" s="19"/>
      <c r="G5" s="21" t="s">
        <v>186</v>
      </c>
      <c r="H5" s="77" t="s">
        <v>185</v>
      </c>
      <c r="I5" s="77"/>
      <c r="J5" s="13"/>
    </row>
    <row r="6" spans="1:10" ht="15" customHeight="1">
      <c r="A6" s="2"/>
      <c r="B6" s="14"/>
      <c r="C6" s="84" t="s">
        <v>184</v>
      </c>
      <c r="D6" s="84"/>
      <c r="E6" s="77" t="s">
        <v>193</v>
      </c>
      <c r="F6" s="77"/>
      <c r="G6" s="21" t="s">
        <v>183</v>
      </c>
      <c r="H6" s="77" t="s">
        <v>182</v>
      </c>
      <c r="I6" s="77"/>
      <c r="J6" s="13"/>
    </row>
    <row r="7" spans="1:10" ht="15" customHeight="1">
      <c r="A7" s="2"/>
      <c r="B7" s="14"/>
      <c r="C7" s="84" t="s">
        <v>181</v>
      </c>
      <c r="D7" s="84"/>
      <c r="E7" s="77" t="s">
        <v>194</v>
      </c>
      <c r="F7" s="77"/>
      <c r="G7" s="77"/>
      <c r="H7" s="77"/>
      <c r="I7" s="77"/>
      <c r="J7" s="13"/>
    </row>
    <row r="8" spans="1:10" ht="15" customHeight="1">
      <c r="A8" s="2"/>
      <c r="B8" s="14"/>
      <c r="C8" s="76" t="s">
        <v>180</v>
      </c>
      <c r="D8" s="76"/>
      <c r="E8" s="77" t="s">
        <v>251</v>
      </c>
      <c r="F8" s="77"/>
      <c r="G8" s="77"/>
      <c r="H8" s="77"/>
      <c r="I8" s="77"/>
      <c r="J8" s="13"/>
    </row>
    <row r="9" spans="1:10" ht="15" customHeight="1">
      <c r="A9" s="2"/>
      <c r="B9" s="14"/>
      <c r="C9" s="76" t="s">
        <v>179</v>
      </c>
      <c r="D9" s="76"/>
      <c r="E9" s="77" t="s">
        <v>178</v>
      </c>
      <c r="F9" s="77"/>
      <c r="G9" s="77"/>
      <c r="H9" s="77"/>
      <c r="I9" s="77"/>
      <c r="J9" s="13"/>
    </row>
    <row r="10" spans="1:10" ht="15" customHeight="1">
      <c r="A10" s="2"/>
      <c r="B10" s="14"/>
      <c r="C10" s="84" t="s">
        <v>177</v>
      </c>
      <c r="D10" s="84"/>
      <c r="E10" s="85">
        <v>44267</v>
      </c>
      <c r="F10" s="85"/>
      <c r="G10" s="20" t="s">
        <v>176</v>
      </c>
      <c r="H10" s="19" t="s">
        <v>175</v>
      </c>
      <c r="I10" s="19"/>
      <c r="J10" s="13"/>
    </row>
    <row r="11" spans="1:10" ht="15" customHeight="1">
      <c r="A11" s="2"/>
      <c r="B11" s="14"/>
      <c r="C11" s="84" t="s">
        <v>174</v>
      </c>
      <c r="D11" s="84"/>
      <c r="E11" s="85">
        <v>44268</v>
      </c>
      <c r="F11" s="85"/>
      <c r="G11" s="86"/>
      <c r="H11" s="87"/>
      <c r="I11" s="88"/>
      <c r="J11" s="13"/>
    </row>
    <row r="12" spans="1:10" ht="15" customHeight="1">
      <c r="A12" s="2"/>
      <c r="B12" s="14"/>
      <c r="C12" s="92" t="s">
        <v>173</v>
      </c>
      <c r="D12" s="92"/>
      <c r="E12" s="92"/>
      <c r="F12" s="92"/>
      <c r="G12" s="92"/>
      <c r="H12" s="92"/>
      <c r="I12" s="92"/>
      <c r="J12" s="18"/>
    </row>
    <row r="13" spans="1:10" ht="15" customHeight="1">
      <c r="A13" s="2"/>
      <c r="B13" s="14"/>
      <c r="C13" s="93" t="s">
        <v>172</v>
      </c>
      <c r="D13" s="93"/>
      <c r="E13" s="17" t="s">
        <v>171</v>
      </c>
      <c r="F13" s="17" t="s">
        <v>8</v>
      </c>
      <c r="G13" s="17" t="s">
        <v>170</v>
      </c>
      <c r="H13" s="93" t="s">
        <v>169</v>
      </c>
      <c r="I13" s="93"/>
      <c r="J13" s="13"/>
    </row>
    <row r="14" spans="1:10" ht="15" customHeight="1">
      <c r="A14" s="2"/>
      <c r="B14" s="14"/>
      <c r="C14" s="16" t="s">
        <v>130</v>
      </c>
      <c r="D14" s="16" t="s">
        <v>10</v>
      </c>
      <c r="E14" s="6" t="s">
        <v>196</v>
      </c>
      <c r="F14" s="6" t="s">
        <v>11</v>
      </c>
      <c r="G14" s="6" t="s">
        <v>134</v>
      </c>
      <c r="H14" s="15" t="s">
        <v>13</v>
      </c>
      <c r="I14" s="6" t="s">
        <v>12</v>
      </c>
      <c r="J14" s="13"/>
    </row>
    <row r="15" spans="1:10" ht="15" customHeight="1">
      <c r="A15" s="2"/>
      <c r="B15" s="14"/>
      <c r="C15" s="16" t="s">
        <v>197</v>
      </c>
      <c r="D15" s="16" t="s">
        <v>14</v>
      </c>
      <c r="E15" s="6" t="s">
        <v>198</v>
      </c>
      <c r="F15" s="6" t="s">
        <v>167</v>
      </c>
      <c r="G15" s="6" t="s">
        <v>166</v>
      </c>
      <c r="H15" s="15" t="s">
        <v>16</v>
      </c>
      <c r="I15" s="6" t="s">
        <v>15</v>
      </c>
      <c r="J15" s="13"/>
    </row>
    <row r="16" spans="1:10" ht="15" customHeight="1">
      <c r="A16" s="2"/>
      <c r="B16" s="14"/>
      <c r="C16" s="16" t="s">
        <v>130</v>
      </c>
      <c r="D16" s="16" t="s">
        <v>17</v>
      </c>
      <c r="E16" s="6" t="s">
        <v>199</v>
      </c>
      <c r="F16" s="6" t="s">
        <v>18</v>
      </c>
      <c r="G16" s="6" t="s">
        <v>164</v>
      </c>
      <c r="H16" s="15" t="s">
        <v>200</v>
      </c>
      <c r="I16" s="6" t="s">
        <v>165</v>
      </c>
      <c r="J16" s="13"/>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2"/>
      <c r="B24" s="14"/>
      <c r="C24" s="16" t="s">
        <v>130</v>
      </c>
      <c r="D24" s="16" t="s">
        <v>21</v>
      </c>
      <c r="E24" s="6" t="s">
        <v>196</v>
      </c>
      <c r="F24" s="6" t="s">
        <v>22</v>
      </c>
      <c r="G24" s="6" t="s">
        <v>135</v>
      </c>
      <c r="H24" s="15" t="s">
        <v>24</v>
      </c>
      <c r="I24" s="6" t="s">
        <v>23</v>
      </c>
      <c r="J24" s="13"/>
    </row>
    <row r="25" spans="1:10" ht="15" customHeight="1">
      <c r="A25" s="2"/>
      <c r="B25" s="14"/>
      <c r="C25" s="16" t="s">
        <v>130</v>
      </c>
      <c r="D25" s="16" t="s">
        <v>25</v>
      </c>
      <c r="E25" s="6" t="s">
        <v>201</v>
      </c>
      <c r="F25" s="6" t="s">
        <v>26</v>
      </c>
      <c r="G25" s="6" t="s">
        <v>163</v>
      </c>
      <c r="H25" s="15" t="s">
        <v>28</v>
      </c>
      <c r="I25" s="6" t="s">
        <v>27</v>
      </c>
      <c r="J25" s="13"/>
    </row>
    <row r="26" spans="1:10" ht="15" customHeight="1">
      <c r="A26" s="2"/>
      <c r="B26" s="14"/>
      <c r="C26" s="16" t="s">
        <v>130</v>
      </c>
      <c r="D26" s="16" t="s">
        <v>29</v>
      </c>
      <c r="E26" s="6" t="s">
        <v>217</v>
      </c>
      <c r="F26" s="6" t="s">
        <v>30</v>
      </c>
      <c r="G26" s="6" t="s">
        <v>162</v>
      </c>
      <c r="H26" s="15">
        <v>3.5</v>
      </c>
      <c r="I26" s="6" t="s">
        <v>31</v>
      </c>
      <c r="J26" s="13"/>
    </row>
    <row r="27" spans="1:10" ht="15" customHeight="1">
      <c r="A27" s="2"/>
      <c r="B27" s="14"/>
      <c r="C27" s="16" t="s">
        <v>130</v>
      </c>
      <c r="D27" s="16" t="s">
        <v>32</v>
      </c>
      <c r="E27" s="6" t="s">
        <v>196</v>
      </c>
      <c r="F27" s="6" t="s">
        <v>22</v>
      </c>
      <c r="G27" s="6" t="s">
        <v>135</v>
      </c>
      <c r="H27" s="15" t="s">
        <v>34</v>
      </c>
      <c r="I27" s="6" t="s">
        <v>33</v>
      </c>
      <c r="J27" s="13"/>
    </row>
    <row r="28" spans="1:10" ht="15" customHeight="1">
      <c r="A28" s="2"/>
      <c r="B28" s="14"/>
      <c r="C28" s="16" t="s">
        <v>130</v>
      </c>
      <c r="D28" s="16" t="s">
        <v>35</v>
      </c>
      <c r="E28" s="6" t="s">
        <v>217</v>
      </c>
      <c r="F28" s="6" t="s">
        <v>36</v>
      </c>
      <c r="G28" s="6" t="s">
        <v>161</v>
      </c>
      <c r="H28" s="15" t="s">
        <v>38</v>
      </c>
      <c r="I28" s="6" t="s">
        <v>37</v>
      </c>
      <c r="J28" s="13"/>
    </row>
    <row r="29" spans="1:10" ht="15" customHeight="1">
      <c r="A29" s="2"/>
      <c r="B29" s="14"/>
      <c r="C29" s="16" t="s">
        <v>130</v>
      </c>
      <c r="D29" s="16" t="s">
        <v>39</v>
      </c>
      <c r="E29" s="6" t="s">
        <v>217</v>
      </c>
      <c r="F29" s="6" t="s">
        <v>40</v>
      </c>
      <c r="G29" s="6" t="s">
        <v>153</v>
      </c>
      <c r="H29" s="15" t="s">
        <v>252</v>
      </c>
      <c r="I29" s="6" t="s">
        <v>37</v>
      </c>
      <c r="J29" s="13"/>
    </row>
    <row r="30" spans="1:10" ht="15" customHeight="1">
      <c r="A30" s="2"/>
      <c r="B30" s="14"/>
      <c r="C30" s="16" t="s">
        <v>130</v>
      </c>
      <c r="D30" s="16" t="s">
        <v>41</v>
      </c>
      <c r="E30" s="6" t="s">
        <v>217</v>
      </c>
      <c r="F30" s="6" t="s">
        <v>42</v>
      </c>
      <c r="G30" s="6" t="s">
        <v>160</v>
      </c>
      <c r="H30" s="15" t="s">
        <v>44</v>
      </c>
      <c r="I30" s="6" t="s">
        <v>43</v>
      </c>
      <c r="J30" s="13"/>
    </row>
    <row r="31" spans="1:10" ht="15" customHeight="1">
      <c r="A31" s="2"/>
      <c r="B31" s="14"/>
      <c r="C31" s="16" t="s">
        <v>130</v>
      </c>
      <c r="D31" s="16" t="s">
        <v>45</v>
      </c>
      <c r="E31" s="6" t="s">
        <v>217</v>
      </c>
      <c r="F31" s="6" t="s">
        <v>46</v>
      </c>
      <c r="G31" s="6" t="s">
        <v>160</v>
      </c>
      <c r="H31" s="15" t="s">
        <v>44</v>
      </c>
      <c r="I31" s="6" t="s">
        <v>43</v>
      </c>
      <c r="J31" s="13"/>
    </row>
    <row r="32" spans="1:10" ht="15" customHeight="1">
      <c r="A32" s="2"/>
      <c r="B32" s="14"/>
      <c r="C32" s="16" t="s">
        <v>130</v>
      </c>
      <c r="D32" s="16" t="s">
        <v>47</v>
      </c>
      <c r="E32" s="6" t="s">
        <v>168</v>
      </c>
      <c r="F32" s="6" t="s">
        <v>48</v>
      </c>
      <c r="G32" s="6" t="s">
        <v>157</v>
      </c>
      <c r="H32" s="15" t="s">
        <v>200</v>
      </c>
      <c r="I32" s="6" t="s">
        <v>158</v>
      </c>
      <c r="J32" s="13"/>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2"/>
      <c r="B44" s="14"/>
      <c r="C44" s="16" t="s">
        <v>130</v>
      </c>
      <c r="D44" s="16" t="s">
        <v>51</v>
      </c>
      <c r="E44" s="6" t="s">
        <v>196</v>
      </c>
      <c r="F44" s="6" t="s">
        <v>22</v>
      </c>
      <c r="G44" s="6" t="s">
        <v>135</v>
      </c>
      <c r="H44" s="15" t="s">
        <v>53</v>
      </c>
      <c r="I44" s="6" t="s">
        <v>52</v>
      </c>
      <c r="J44" s="13"/>
    </row>
    <row r="45" spans="1:10" ht="15" customHeight="1">
      <c r="A45" s="2"/>
      <c r="B45" s="14"/>
      <c r="C45" s="16" t="s">
        <v>130</v>
      </c>
      <c r="D45" s="16" t="s">
        <v>54</v>
      </c>
      <c r="E45" s="6" t="s">
        <v>217</v>
      </c>
      <c r="F45" s="6" t="s">
        <v>55</v>
      </c>
      <c r="G45" s="6" t="s">
        <v>156</v>
      </c>
      <c r="H45" s="15">
        <v>7</v>
      </c>
      <c r="I45" s="6" t="s">
        <v>204</v>
      </c>
      <c r="J45" s="13"/>
    </row>
    <row r="46" spans="1:10" ht="15" customHeight="1">
      <c r="A46" s="2"/>
      <c r="B46" s="14"/>
      <c r="C46" s="16" t="s">
        <v>130</v>
      </c>
      <c r="D46" s="16" t="s">
        <v>57</v>
      </c>
      <c r="E46" s="6" t="s">
        <v>196</v>
      </c>
      <c r="F46" s="6" t="s">
        <v>58</v>
      </c>
      <c r="G46" s="6" t="s">
        <v>155</v>
      </c>
      <c r="H46" s="15">
        <v>49</v>
      </c>
      <c r="I46" s="6" t="s">
        <v>204</v>
      </c>
      <c r="J46" s="13"/>
    </row>
    <row r="47" spans="1:10" ht="15" customHeight="1">
      <c r="A47" s="2"/>
      <c r="B47" s="14"/>
      <c r="C47" s="16" t="s">
        <v>130</v>
      </c>
      <c r="D47" s="16" t="s">
        <v>59</v>
      </c>
      <c r="E47" s="6" t="s">
        <v>217</v>
      </c>
      <c r="F47" s="6" t="s">
        <v>60</v>
      </c>
      <c r="G47" s="6" t="s">
        <v>153</v>
      </c>
      <c r="H47" s="15" t="s">
        <v>38</v>
      </c>
      <c r="I47" s="6" t="s">
        <v>37</v>
      </c>
      <c r="J47" s="13"/>
    </row>
    <row r="48" spans="1:10" ht="15" customHeight="1">
      <c r="A48" s="2"/>
      <c r="B48" s="14"/>
      <c r="C48" s="16" t="s">
        <v>130</v>
      </c>
      <c r="D48" s="16" t="s">
        <v>61</v>
      </c>
      <c r="E48" s="6" t="s">
        <v>201</v>
      </c>
      <c r="F48" s="6" t="s">
        <v>62</v>
      </c>
      <c r="G48" s="6" t="s">
        <v>152</v>
      </c>
      <c r="H48" s="15" t="s">
        <v>49</v>
      </c>
      <c r="I48" s="6" t="s">
        <v>63</v>
      </c>
      <c r="J48" s="13"/>
    </row>
    <row r="49" spans="1:10" ht="15" customHeight="1">
      <c r="A49" s="2"/>
      <c r="B49" s="14"/>
      <c r="C49" s="16" t="s">
        <v>205</v>
      </c>
      <c r="D49" s="16" t="s">
        <v>64</v>
      </c>
      <c r="E49" s="6" t="s">
        <v>249</v>
      </c>
      <c r="F49" s="6" t="s">
        <v>65</v>
      </c>
      <c r="G49" s="6" t="s">
        <v>150</v>
      </c>
      <c r="H49" s="15" t="s">
        <v>66</v>
      </c>
      <c r="I49" s="6" t="s">
        <v>19</v>
      </c>
      <c r="J49" s="13"/>
    </row>
    <row r="50" spans="1:10" ht="15" customHeight="1">
      <c r="A50" s="2"/>
      <c r="B50" s="14"/>
      <c r="C50" s="16" t="s">
        <v>143</v>
      </c>
      <c r="D50" s="16" t="s">
        <v>207</v>
      </c>
      <c r="E50" s="6" t="s">
        <v>202</v>
      </c>
      <c r="F50" s="6" t="s">
        <v>232</v>
      </c>
      <c r="G50" s="6" t="s">
        <v>6</v>
      </c>
      <c r="H50" s="15">
        <v>37.54</v>
      </c>
      <c r="I50" s="6" t="s">
        <v>210</v>
      </c>
      <c r="J50" s="13"/>
    </row>
    <row r="51" spans="1:10" ht="15" customHeight="1">
      <c r="A51" s="2"/>
      <c r="B51" s="14"/>
      <c r="C51" s="16" t="s">
        <v>143</v>
      </c>
      <c r="D51" s="16" t="s">
        <v>67</v>
      </c>
      <c r="E51" s="6" t="s">
        <v>202</v>
      </c>
      <c r="F51" s="6" t="s">
        <v>5</v>
      </c>
      <c r="G51" s="6" t="s">
        <v>149</v>
      </c>
      <c r="H51" s="15">
        <v>0</v>
      </c>
      <c r="I51" s="6" t="s">
        <v>211</v>
      </c>
      <c r="J51" s="13"/>
    </row>
    <row r="52" spans="1:10" ht="15" customHeight="1">
      <c r="A52" s="2"/>
      <c r="B52" s="14"/>
      <c r="C52" s="16" t="s">
        <v>151</v>
      </c>
      <c r="D52" s="16" t="s">
        <v>68</v>
      </c>
      <c r="E52" s="6" t="s">
        <v>202</v>
      </c>
      <c r="F52" s="6" t="s">
        <v>5</v>
      </c>
      <c r="G52" s="6" t="s">
        <v>149</v>
      </c>
      <c r="H52" s="15" t="s">
        <v>69</v>
      </c>
      <c r="I52" s="6" t="s">
        <v>211</v>
      </c>
      <c r="J52" s="13"/>
    </row>
    <row r="53" spans="1:10" ht="15" customHeight="1">
      <c r="A53" s="2"/>
      <c r="B53" s="14"/>
      <c r="C53" s="16" t="s">
        <v>130</v>
      </c>
      <c r="D53" s="16" t="s">
        <v>70</v>
      </c>
      <c r="E53" s="6" t="s">
        <v>202</v>
      </c>
      <c r="F53" s="6" t="s">
        <v>71</v>
      </c>
      <c r="G53" s="6" t="s">
        <v>148</v>
      </c>
      <c r="H53" s="15">
        <v>117.6</v>
      </c>
      <c r="I53" s="6" t="s">
        <v>72</v>
      </c>
      <c r="J53" s="13"/>
    </row>
    <row r="54" spans="1:10" ht="15" customHeight="1">
      <c r="A54" s="2"/>
      <c r="B54" s="14"/>
      <c r="C54" s="16" t="s">
        <v>143</v>
      </c>
      <c r="D54" s="16" t="s">
        <v>73</v>
      </c>
      <c r="E54" s="6" t="s">
        <v>202</v>
      </c>
      <c r="F54" s="6" t="s">
        <v>147</v>
      </c>
      <c r="G54" s="6" t="s">
        <v>229</v>
      </c>
      <c r="H54" s="15" t="s">
        <v>74</v>
      </c>
      <c r="I54" s="6"/>
      <c r="J54" s="13"/>
    </row>
    <row r="55" spans="1:10" ht="15" customHeight="1">
      <c r="A55" s="2"/>
      <c r="B55" s="14"/>
      <c r="C55" s="16" t="s">
        <v>143</v>
      </c>
      <c r="D55" s="16" t="s">
        <v>76</v>
      </c>
      <c r="E55" s="6" t="s">
        <v>202</v>
      </c>
      <c r="F55" s="6" t="s">
        <v>6</v>
      </c>
      <c r="G55" s="6" t="s">
        <v>146</v>
      </c>
      <c r="H55" s="15" t="s">
        <v>74</v>
      </c>
      <c r="I55" s="6"/>
      <c r="J55" s="13"/>
    </row>
    <row r="56" spans="1:10" ht="15" customHeight="1">
      <c r="A56" s="2"/>
      <c r="B56" s="14"/>
      <c r="C56" s="16" t="s">
        <v>143</v>
      </c>
      <c r="D56" s="16" t="s">
        <v>77</v>
      </c>
      <c r="E56" s="6" t="s">
        <v>202</v>
      </c>
      <c r="F56" s="6" t="s">
        <v>6</v>
      </c>
      <c r="G56" s="6" t="s">
        <v>6</v>
      </c>
      <c r="H56" s="15" t="s">
        <v>74</v>
      </c>
      <c r="I56" s="6"/>
      <c r="J56" s="13"/>
    </row>
    <row r="57" spans="1:10" ht="15" customHeight="1">
      <c r="A57" s="2"/>
      <c r="B57" s="14"/>
      <c r="C57" s="16" t="s">
        <v>130</v>
      </c>
      <c r="D57" s="16" t="s">
        <v>78</v>
      </c>
      <c r="E57" s="6" t="s">
        <v>202</v>
      </c>
      <c r="F57" s="6" t="s">
        <v>79</v>
      </c>
      <c r="G57" s="6" t="s">
        <v>145</v>
      </c>
      <c r="H57" s="15">
        <v>4.3</v>
      </c>
      <c r="I57" s="6" t="s">
        <v>204</v>
      </c>
      <c r="J57" s="13"/>
    </row>
    <row r="58" spans="1:10" ht="15" customHeight="1">
      <c r="A58" s="2"/>
      <c r="B58" s="14"/>
      <c r="C58" s="16" t="s">
        <v>130</v>
      </c>
      <c r="D58" s="16" t="s">
        <v>80</v>
      </c>
      <c r="E58" s="6" t="s">
        <v>202</v>
      </c>
      <c r="F58" s="6" t="s">
        <v>81</v>
      </c>
      <c r="G58" s="6" t="s">
        <v>144</v>
      </c>
      <c r="H58" s="15">
        <v>7.99</v>
      </c>
      <c r="I58" s="6" t="s">
        <v>82</v>
      </c>
      <c r="J58" s="13"/>
    </row>
    <row r="59" spans="1:10" ht="15" customHeight="1">
      <c r="A59" s="2"/>
      <c r="B59" s="14"/>
      <c r="C59" s="16" t="s">
        <v>143</v>
      </c>
      <c r="D59" s="16" t="s">
        <v>83</v>
      </c>
      <c r="E59" s="6" t="s">
        <v>202</v>
      </c>
      <c r="F59" s="6" t="s">
        <v>81</v>
      </c>
      <c r="G59" s="6" t="s">
        <v>142</v>
      </c>
      <c r="H59" s="15">
        <v>43.41</v>
      </c>
      <c r="I59" s="6" t="s">
        <v>84</v>
      </c>
      <c r="J59" s="13"/>
    </row>
    <row r="60" spans="1:10" ht="15" customHeight="1">
      <c r="A60" s="2"/>
      <c r="B60" s="14"/>
      <c r="C60" s="16" t="s">
        <v>143</v>
      </c>
      <c r="D60" s="16" t="s">
        <v>233</v>
      </c>
      <c r="E60" s="6" t="s">
        <v>202</v>
      </c>
      <c r="F60" s="6" t="s">
        <v>6</v>
      </c>
      <c r="G60" s="6" t="s">
        <v>253</v>
      </c>
      <c r="H60" s="15">
        <v>2.3</v>
      </c>
      <c r="I60" s="6" t="s">
        <v>210</v>
      </c>
      <c r="J60" s="13"/>
    </row>
    <row r="61" spans="1:10" ht="15" customHeight="1">
      <c r="A61" s="2"/>
      <c r="B61" s="14"/>
      <c r="C61" s="16" t="s">
        <v>130</v>
      </c>
      <c r="D61" s="16" t="s">
        <v>88</v>
      </c>
      <c r="E61" s="6" t="s">
        <v>202</v>
      </c>
      <c r="F61" s="6" t="s">
        <v>89</v>
      </c>
      <c r="G61" s="6" t="s">
        <v>140</v>
      </c>
      <c r="H61" s="15">
        <v>16.5</v>
      </c>
      <c r="I61" s="6" t="s">
        <v>90</v>
      </c>
      <c r="J61" s="13"/>
    </row>
    <row r="62" spans="1:10" ht="15" customHeight="1">
      <c r="A62" s="2"/>
      <c r="B62" s="14"/>
      <c r="C62" s="16" t="s">
        <v>130</v>
      </c>
      <c r="D62" s="16" t="s">
        <v>91</v>
      </c>
      <c r="E62" s="6" t="s">
        <v>196</v>
      </c>
      <c r="F62" s="6" t="s">
        <v>92</v>
      </c>
      <c r="G62" s="6" t="s">
        <v>139</v>
      </c>
      <c r="H62" s="15" t="s">
        <v>94</v>
      </c>
      <c r="I62" s="6" t="s">
        <v>93</v>
      </c>
      <c r="J62" s="13"/>
    </row>
    <row r="63" spans="1:10" ht="15" customHeight="1">
      <c r="A63" s="2"/>
      <c r="B63" s="14"/>
      <c r="C63" s="16" t="s">
        <v>130</v>
      </c>
      <c r="D63" s="16" t="s">
        <v>95</v>
      </c>
      <c r="E63" s="6" t="s">
        <v>217</v>
      </c>
      <c r="F63" s="6" t="s">
        <v>96</v>
      </c>
      <c r="G63" s="6" t="s">
        <v>138</v>
      </c>
      <c r="H63" s="15">
        <v>0.4</v>
      </c>
      <c r="I63" s="6" t="s">
        <v>97</v>
      </c>
      <c r="J63" s="13"/>
    </row>
    <row r="64" spans="1:10" ht="15" customHeight="1">
      <c r="A64" s="2"/>
      <c r="B64" s="14"/>
      <c r="C64" s="16" t="s">
        <v>130</v>
      </c>
      <c r="D64" s="16" t="s">
        <v>98</v>
      </c>
      <c r="E64" s="6" t="s">
        <v>217</v>
      </c>
      <c r="F64" s="6" t="s">
        <v>26</v>
      </c>
      <c r="G64" s="6" t="s">
        <v>137</v>
      </c>
      <c r="H64" s="15" t="s">
        <v>99</v>
      </c>
      <c r="I64" s="6" t="s">
        <v>97</v>
      </c>
      <c r="J64" s="13"/>
    </row>
    <row r="65" spans="1:10" ht="15" customHeight="1">
      <c r="A65" s="2"/>
      <c r="B65" s="14"/>
      <c r="C65" s="16" t="s">
        <v>130</v>
      </c>
      <c r="D65" s="16" t="s">
        <v>234</v>
      </c>
      <c r="E65" s="6" t="s">
        <v>201</v>
      </c>
      <c r="F65" s="6" t="s">
        <v>246</v>
      </c>
      <c r="G65" s="6" t="s">
        <v>136</v>
      </c>
      <c r="H65" s="15">
        <v>0.58</v>
      </c>
      <c r="I65" s="6" t="s">
        <v>97</v>
      </c>
      <c r="J65" s="13"/>
    </row>
    <row r="66" spans="1:10" ht="15" customHeight="1">
      <c r="A66" s="2"/>
      <c r="B66" s="14"/>
      <c r="C66" s="16" t="s">
        <v>130</v>
      </c>
      <c r="D66" s="16" t="s">
        <v>235</v>
      </c>
      <c r="E66" s="6" t="s">
        <v>196</v>
      </c>
      <c r="F66" s="6" t="s">
        <v>22</v>
      </c>
      <c r="G66" s="6" t="s">
        <v>135</v>
      </c>
      <c r="H66" s="15" t="s">
        <v>53</v>
      </c>
      <c r="I66" s="6" t="s">
        <v>101</v>
      </c>
      <c r="J66" s="13"/>
    </row>
    <row r="67" spans="1:10" ht="15" customHeight="1">
      <c r="A67" s="2"/>
      <c r="B67" s="14"/>
      <c r="C67" s="16" t="s">
        <v>130</v>
      </c>
      <c r="D67" s="16" t="s">
        <v>236</v>
      </c>
      <c r="E67" s="6" t="s">
        <v>196</v>
      </c>
      <c r="F67" s="6" t="s">
        <v>22</v>
      </c>
      <c r="G67" s="6" t="s">
        <v>135</v>
      </c>
      <c r="H67" s="15" t="s">
        <v>28</v>
      </c>
      <c r="I67" s="6" t="s">
        <v>102</v>
      </c>
      <c r="J67" s="13"/>
    </row>
    <row r="68" spans="1:10" ht="15" customHeight="1">
      <c r="A68" s="2"/>
      <c r="B68" s="14"/>
      <c r="C68" s="16" t="s">
        <v>130</v>
      </c>
      <c r="D68" s="16" t="s">
        <v>103</v>
      </c>
      <c r="E68" s="6" t="s">
        <v>196</v>
      </c>
      <c r="F68" s="6" t="s">
        <v>11</v>
      </c>
      <c r="G68" s="6" t="s">
        <v>134</v>
      </c>
      <c r="H68" s="15" t="s">
        <v>13</v>
      </c>
      <c r="I68" s="6" t="s">
        <v>104</v>
      </c>
      <c r="J68" s="13"/>
    </row>
    <row r="69" spans="1:10" ht="15" customHeight="1">
      <c r="A69" s="2"/>
      <c r="B69" s="14"/>
      <c r="C69" s="16" t="s">
        <v>130</v>
      </c>
      <c r="D69" s="16" t="s">
        <v>237</v>
      </c>
      <c r="E69" s="6" t="s">
        <v>217</v>
      </c>
      <c r="F69" s="6" t="s">
        <v>85</v>
      </c>
      <c r="G69" s="6" t="s">
        <v>141</v>
      </c>
      <c r="H69" s="15" t="s">
        <v>87</v>
      </c>
      <c r="I69" s="6" t="s">
        <v>86</v>
      </c>
      <c r="J69" s="13"/>
    </row>
    <row r="70" spans="1:10" ht="15" customHeight="1">
      <c r="A70" s="2"/>
      <c r="B70" s="14"/>
      <c r="C70" s="16" t="s">
        <v>130</v>
      </c>
      <c r="D70" s="16" t="s">
        <v>238</v>
      </c>
      <c r="E70" s="6" t="s">
        <v>217</v>
      </c>
      <c r="F70" s="6" t="s">
        <v>106</v>
      </c>
      <c r="G70" s="6" t="s">
        <v>133</v>
      </c>
      <c r="H70" s="15" t="s">
        <v>107</v>
      </c>
      <c r="I70" s="6" t="s">
        <v>222</v>
      </c>
      <c r="J70" s="13"/>
    </row>
    <row r="71" spans="1:10" ht="15" customHeight="1">
      <c r="A71" s="2"/>
      <c r="B71" s="14"/>
      <c r="C71" s="16" t="s">
        <v>130</v>
      </c>
      <c r="D71" s="16" t="s">
        <v>239</v>
      </c>
      <c r="E71" s="6" t="s">
        <v>217</v>
      </c>
      <c r="F71" s="6" t="s">
        <v>26</v>
      </c>
      <c r="G71" s="6" t="s">
        <v>132</v>
      </c>
      <c r="H71" s="15" t="s">
        <v>110</v>
      </c>
      <c r="I71" s="6" t="s">
        <v>109</v>
      </c>
      <c r="J71" s="13"/>
    </row>
    <row r="72" spans="1:10" ht="15" customHeight="1">
      <c r="A72" s="2"/>
      <c r="B72" s="14"/>
      <c r="C72" s="16" t="s">
        <v>130</v>
      </c>
      <c r="D72" s="16" t="s">
        <v>240</v>
      </c>
      <c r="E72" s="6" t="s">
        <v>217</v>
      </c>
      <c r="F72" s="6" t="s">
        <v>112</v>
      </c>
      <c r="G72" s="6" t="s">
        <v>131</v>
      </c>
      <c r="H72" s="15">
        <v>0.7</v>
      </c>
      <c r="I72" s="6" t="s">
        <v>113</v>
      </c>
      <c r="J72" s="13"/>
    </row>
    <row r="73" spans="1:10" s="34" customFormat="1" ht="15" customHeight="1">
      <c r="A73" s="33"/>
      <c r="B73" s="47"/>
      <c r="C73" s="51" t="s">
        <v>130</v>
      </c>
      <c r="D73" s="51" t="s">
        <v>330</v>
      </c>
      <c r="E73" s="36" t="s">
        <v>196</v>
      </c>
      <c r="F73" s="36" t="s">
        <v>223</v>
      </c>
      <c r="G73" s="36" t="s">
        <v>129</v>
      </c>
      <c r="H73" s="52">
        <v>0.04</v>
      </c>
      <c r="I73" s="36" t="s">
        <v>115</v>
      </c>
      <c r="J73" s="44"/>
    </row>
    <row r="74" spans="1:10" ht="15" customHeight="1">
      <c r="A74" s="2"/>
      <c r="B74" s="14"/>
      <c r="C74" s="94" t="s">
        <v>128</v>
      </c>
      <c r="D74" s="95"/>
      <c r="E74" s="95"/>
      <c r="F74" s="95"/>
      <c r="G74" s="95"/>
      <c r="H74" s="95"/>
      <c r="I74" s="96"/>
      <c r="J74" s="13"/>
    </row>
    <row r="75" spans="1:10" ht="15" customHeight="1">
      <c r="A75" s="2"/>
      <c r="B75" s="14"/>
      <c r="C75" s="89" t="s">
        <v>128</v>
      </c>
      <c r="D75" s="90"/>
      <c r="E75" s="90"/>
      <c r="F75" s="90"/>
      <c r="G75" s="90"/>
      <c r="H75" s="90"/>
      <c r="I75" s="91"/>
      <c r="J75" s="13"/>
    </row>
    <row r="76" spans="1:10" ht="15" customHeight="1">
      <c r="A76" s="2"/>
      <c r="B76" s="14"/>
      <c r="C76" s="89" t="s">
        <v>228</v>
      </c>
      <c r="D76" s="90"/>
      <c r="E76" s="90"/>
      <c r="F76" s="90"/>
      <c r="G76" s="90"/>
      <c r="H76" s="90"/>
      <c r="I76" s="91"/>
      <c r="J76" s="13"/>
    </row>
    <row r="77" spans="1:10" ht="15" customHeight="1">
      <c r="A77" s="2"/>
      <c r="B77" s="14"/>
      <c r="C77" s="89" t="s">
        <v>127</v>
      </c>
      <c r="D77" s="90"/>
      <c r="E77" s="90"/>
      <c r="F77" s="90"/>
      <c r="G77" s="90"/>
      <c r="H77" s="90"/>
      <c r="I77" s="91"/>
      <c r="J77" s="13"/>
    </row>
    <row r="78" spans="1:10" ht="15" customHeight="1">
      <c r="A78" s="2"/>
      <c r="B78" s="14"/>
      <c r="C78" s="89" t="s">
        <v>224</v>
      </c>
      <c r="D78" s="90"/>
      <c r="E78" s="90"/>
      <c r="F78" s="90"/>
      <c r="G78" s="90"/>
      <c r="H78" s="90"/>
      <c r="I78" s="91"/>
      <c r="J78" s="13"/>
    </row>
    <row r="79" spans="1:10" ht="15" customHeight="1">
      <c r="A79" s="2"/>
      <c r="B79" s="14"/>
      <c r="C79" s="89" t="s">
        <v>126</v>
      </c>
      <c r="D79" s="90"/>
      <c r="E79" s="90"/>
      <c r="F79" s="90"/>
      <c r="G79" s="90"/>
      <c r="H79" s="90"/>
      <c r="I79" s="91"/>
      <c r="J79" s="13"/>
    </row>
    <row r="80" spans="1:10" ht="15" customHeight="1">
      <c r="A80" s="2"/>
      <c r="B80" s="14"/>
      <c r="C80" s="89" t="s">
        <v>125</v>
      </c>
      <c r="D80" s="90"/>
      <c r="E80" s="90"/>
      <c r="F80" s="90"/>
      <c r="G80" s="90"/>
      <c r="H80" s="90"/>
      <c r="I80" s="91"/>
      <c r="J80" s="13"/>
    </row>
    <row r="81" spans="1:10" ht="15" customHeight="1">
      <c r="A81" s="2"/>
      <c r="B81" s="14"/>
      <c r="C81" s="89" t="s">
        <v>124</v>
      </c>
      <c r="D81" s="90"/>
      <c r="E81" s="90"/>
      <c r="F81" s="90"/>
      <c r="G81" s="90"/>
      <c r="H81" s="90"/>
      <c r="I81" s="91"/>
      <c r="J81" s="13"/>
    </row>
    <row r="82" spans="1:10" ht="15" customHeight="1">
      <c r="A82" s="2"/>
      <c r="B82" s="14"/>
      <c r="C82" s="89" t="s">
        <v>123</v>
      </c>
      <c r="D82" s="90"/>
      <c r="E82" s="90"/>
      <c r="F82" s="90"/>
      <c r="G82" s="90"/>
      <c r="H82" s="90"/>
      <c r="I82" s="91"/>
      <c r="J82" s="13"/>
    </row>
    <row r="83" spans="1:10" ht="15" customHeight="1">
      <c r="A83" s="2"/>
      <c r="B83" s="14"/>
      <c r="C83" s="89" t="s">
        <v>225</v>
      </c>
      <c r="D83" s="90"/>
      <c r="E83" s="90"/>
      <c r="F83" s="90"/>
      <c r="G83" s="90"/>
      <c r="H83" s="90"/>
      <c r="I83" s="91"/>
      <c r="J83" s="13"/>
    </row>
    <row r="84" spans="1:10" ht="15" customHeight="1">
      <c r="A84" s="2"/>
      <c r="B84" s="14"/>
      <c r="C84" s="89" t="s">
        <v>226</v>
      </c>
      <c r="D84" s="90"/>
      <c r="E84" s="90"/>
      <c r="F84" s="90"/>
      <c r="G84" s="90"/>
      <c r="H84" s="90"/>
      <c r="I84" s="91"/>
      <c r="J84" s="13"/>
    </row>
    <row r="85" spans="1:10" ht="15" customHeight="1">
      <c r="A85" s="2"/>
      <c r="B85" s="14"/>
      <c r="C85" s="89" t="s">
        <v>227</v>
      </c>
      <c r="D85" s="90"/>
      <c r="E85" s="90"/>
      <c r="F85" s="90"/>
      <c r="G85" s="90"/>
      <c r="H85" s="90"/>
      <c r="I85" s="91"/>
      <c r="J85" s="13"/>
    </row>
    <row r="86" spans="1:10" ht="15" customHeight="1">
      <c r="A86" s="2"/>
      <c r="B86" s="14"/>
      <c r="C86" s="89" t="s">
        <v>120</v>
      </c>
      <c r="D86" s="90"/>
      <c r="E86" s="90"/>
      <c r="F86" s="90"/>
      <c r="G86" s="90"/>
      <c r="H86" s="90"/>
      <c r="I86" s="91"/>
      <c r="J86" s="13"/>
    </row>
    <row r="87" spans="1:10" ht="15" customHeight="1">
      <c r="A87" s="2"/>
      <c r="B87" s="14"/>
      <c r="C87" s="89" t="s">
        <v>119</v>
      </c>
      <c r="D87" s="90"/>
      <c r="E87" s="90"/>
      <c r="F87" s="90"/>
      <c r="G87" s="90"/>
      <c r="H87" s="90"/>
      <c r="I87" s="91"/>
      <c r="J87" s="13"/>
    </row>
    <row r="88" spans="1:10" ht="15" customHeight="1">
      <c r="A88" s="2"/>
      <c r="B88" s="14"/>
      <c r="C88" s="89" t="s">
        <v>118</v>
      </c>
      <c r="D88" s="90"/>
      <c r="E88" s="90"/>
      <c r="F88" s="90"/>
      <c r="G88" s="90"/>
      <c r="H88" s="90"/>
      <c r="I88" s="91"/>
      <c r="J88" s="13"/>
    </row>
    <row r="89" spans="2:10" ht="15" customHeight="1">
      <c r="B89" s="14"/>
      <c r="C89" s="89" t="s">
        <v>117</v>
      </c>
      <c r="D89" s="90"/>
      <c r="E89" s="90"/>
      <c r="F89" s="90"/>
      <c r="G89" s="90"/>
      <c r="H89" s="90"/>
      <c r="I89" s="91"/>
      <c r="J89" s="13"/>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3">
      <selection activeCell="B6" sqref="B6:B7"/>
    </sheetView>
  </sheetViews>
  <sheetFormatPr defaultColWidth="11.421875" defaultRowHeight="15"/>
  <cols>
    <col min="1" max="1" width="1.7109375" style="3" customWidth="1"/>
    <col min="2" max="2" width="5.7109375" style="12" customWidth="1"/>
    <col min="3" max="3" width="2.00390625" style="12" customWidth="1"/>
    <col min="4" max="4" width="62.7109375" style="12" bestFit="1" customWidth="1"/>
    <col min="5" max="5" width="12.7109375" style="12" customWidth="1"/>
    <col min="6" max="6" width="69.7109375" style="12" bestFit="1" customWidth="1"/>
    <col min="7" max="7" width="28.28125" style="12" bestFit="1" customWidth="1"/>
    <col min="8" max="8" width="14.8515625" style="12" bestFit="1" customWidth="1"/>
    <col min="9" max="9" width="12.28125" style="12" bestFit="1" customWidth="1"/>
    <col min="10" max="10" width="5.7109375" style="12" customWidth="1"/>
    <col min="11" max="11" width="1.7109375" style="3" customWidth="1"/>
    <col min="12" max="16384" width="11.421875" style="3" customWidth="1"/>
  </cols>
  <sheetData>
    <row r="1" spans="1:10" ht="10" customHeight="1" thickBot="1">
      <c r="A1" s="2"/>
      <c r="B1" s="29"/>
      <c r="C1" s="29"/>
      <c r="D1" s="29"/>
      <c r="E1" s="29"/>
      <c r="F1" s="29"/>
      <c r="G1" s="29"/>
      <c r="H1" s="29"/>
      <c r="I1" s="29"/>
      <c r="J1" s="29"/>
    </row>
    <row r="2" spans="1:10" ht="15" customHeight="1">
      <c r="A2" s="2"/>
      <c r="B2" s="28"/>
      <c r="C2" s="27"/>
      <c r="D2" s="27"/>
      <c r="E2" s="27"/>
      <c r="F2" s="27"/>
      <c r="G2" s="26"/>
      <c r="H2" s="78"/>
      <c r="I2" s="79"/>
      <c r="J2" s="25"/>
    </row>
    <row r="3" spans="1:10" ht="139.5" customHeight="1">
      <c r="A3" s="2"/>
      <c r="B3" s="22"/>
      <c r="C3" s="24"/>
      <c r="D3" s="23"/>
      <c r="E3" s="80" t="s">
        <v>190</v>
      </c>
      <c r="F3" s="81"/>
      <c r="G3" s="81"/>
      <c r="H3" s="82"/>
      <c r="I3" s="83"/>
      <c r="J3" s="13"/>
    </row>
    <row r="4" spans="1:10" ht="15" customHeight="1">
      <c r="A4" s="2"/>
      <c r="B4" s="22"/>
      <c r="C4" s="76" t="s">
        <v>189</v>
      </c>
      <c r="D4" s="76"/>
      <c r="E4" s="19" t="s">
        <v>191</v>
      </c>
      <c r="F4" s="19"/>
      <c r="G4" s="21" t="s">
        <v>188</v>
      </c>
      <c r="H4" s="77">
        <v>209146</v>
      </c>
      <c r="I4" s="77"/>
      <c r="J4" s="13"/>
    </row>
    <row r="5" spans="1:10" ht="15" customHeight="1">
      <c r="A5" s="2"/>
      <c r="B5" s="22"/>
      <c r="C5" s="76" t="s">
        <v>187</v>
      </c>
      <c r="D5" s="76"/>
      <c r="E5" s="19" t="s">
        <v>192</v>
      </c>
      <c r="F5" s="19"/>
      <c r="G5" s="21" t="s">
        <v>186</v>
      </c>
      <c r="H5" s="77" t="s">
        <v>185</v>
      </c>
      <c r="I5" s="77"/>
      <c r="J5" s="13"/>
    </row>
    <row r="6" spans="1:10" ht="15" customHeight="1">
      <c r="A6" s="2"/>
      <c r="B6" s="14"/>
      <c r="C6" s="84" t="s">
        <v>184</v>
      </c>
      <c r="D6" s="84"/>
      <c r="E6" s="77" t="s">
        <v>193</v>
      </c>
      <c r="F6" s="77"/>
      <c r="G6" s="21" t="s">
        <v>183</v>
      </c>
      <c r="H6" s="77" t="s">
        <v>182</v>
      </c>
      <c r="I6" s="77"/>
      <c r="J6" s="13"/>
    </row>
    <row r="7" spans="1:10" ht="15" customHeight="1">
      <c r="A7" s="2"/>
      <c r="B7" s="14"/>
      <c r="C7" s="84" t="s">
        <v>181</v>
      </c>
      <c r="D7" s="84"/>
      <c r="E7" s="77" t="s">
        <v>194</v>
      </c>
      <c r="F7" s="77"/>
      <c r="G7" s="77"/>
      <c r="H7" s="77"/>
      <c r="I7" s="77"/>
      <c r="J7" s="13"/>
    </row>
    <row r="8" spans="1:10" ht="15" customHeight="1">
      <c r="A8" s="2"/>
      <c r="B8" s="14"/>
      <c r="C8" s="76" t="s">
        <v>180</v>
      </c>
      <c r="D8" s="76"/>
      <c r="E8" s="77" t="s">
        <v>254</v>
      </c>
      <c r="F8" s="77"/>
      <c r="G8" s="77"/>
      <c r="H8" s="77"/>
      <c r="I8" s="77"/>
      <c r="J8" s="13"/>
    </row>
    <row r="9" spans="1:10" ht="15" customHeight="1">
      <c r="A9" s="2"/>
      <c r="B9" s="14"/>
      <c r="C9" s="76" t="s">
        <v>179</v>
      </c>
      <c r="D9" s="76"/>
      <c r="E9" s="77" t="s">
        <v>178</v>
      </c>
      <c r="F9" s="77"/>
      <c r="G9" s="77"/>
      <c r="H9" s="77"/>
      <c r="I9" s="77"/>
      <c r="J9" s="13"/>
    </row>
    <row r="10" spans="1:10" ht="15" customHeight="1">
      <c r="A10" s="2"/>
      <c r="B10" s="14"/>
      <c r="C10" s="84" t="s">
        <v>177</v>
      </c>
      <c r="D10" s="84"/>
      <c r="E10" s="85">
        <v>44267</v>
      </c>
      <c r="F10" s="85"/>
      <c r="G10" s="20" t="s">
        <v>176</v>
      </c>
      <c r="H10" s="19" t="s">
        <v>175</v>
      </c>
      <c r="I10" s="19"/>
      <c r="J10" s="13"/>
    </row>
    <row r="11" spans="1:10" ht="15" customHeight="1">
      <c r="A11" s="2"/>
      <c r="B11" s="14"/>
      <c r="C11" s="84" t="s">
        <v>174</v>
      </c>
      <c r="D11" s="84"/>
      <c r="E11" s="85">
        <v>44268</v>
      </c>
      <c r="F11" s="85"/>
      <c r="G11" s="86"/>
      <c r="H11" s="87"/>
      <c r="I11" s="88"/>
      <c r="J11" s="13"/>
    </row>
    <row r="12" spans="1:10" ht="15" customHeight="1">
      <c r="A12" s="2"/>
      <c r="B12" s="14"/>
      <c r="C12" s="92" t="s">
        <v>173</v>
      </c>
      <c r="D12" s="92"/>
      <c r="E12" s="92"/>
      <c r="F12" s="92"/>
      <c r="G12" s="92"/>
      <c r="H12" s="92"/>
      <c r="I12" s="92"/>
      <c r="J12" s="18"/>
    </row>
    <row r="13" spans="1:10" ht="15" customHeight="1">
      <c r="A13" s="2"/>
      <c r="B13" s="14"/>
      <c r="C13" s="93" t="s">
        <v>172</v>
      </c>
      <c r="D13" s="93"/>
      <c r="E13" s="17" t="s">
        <v>171</v>
      </c>
      <c r="F13" s="17" t="s">
        <v>8</v>
      </c>
      <c r="G13" s="17" t="s">
        <v>170</v>
      </c>
      <c r="H13" s="93" t="s">
        <v>169</v>
      </c>
      <c r="I13" s="93"/>
      <c r="J13" s="13"/>
    </row>
    <row r="14" spans="1:10" ht="15" customHeight="1">
      <c r="A14" s="2"/>
      <c r="B14" s="14"/>
      <c r="C14" s="16" t="s">
        <v>130</v>
      </c>
      <c r="D14" s="16" t="s">
        <v>10</v>
      </c>
      <c r="E14" s="6" t="s">
        <v>196</v>
      </c>
      <c r="F14" s="6" t="s">
        <v>11</v>
      </c>
      <c r="G14" s="6" t="s">
        <v>134</v>
      </c>
      <c r="H14" s="15" t="s">
        <v>13</v>
      </c>
      <c r="I14" s="6" t="s">
        <v>12</v>
      </c>
      <c r="J14" s="13"/>
    </row>
    <row r="15" spans="1:10" ht="15" customHeight="1">
      <c r="A15" s="2"/>
      <c r="B15" s="14"/>
      <c r="C15" s="16" t="s">
        <v>197</v>
      </c>
      <c r="D15" s="16" t="s">
        <v>14</v>
      </c>
      <c r="E15" s="6" t="s">
        <v>198</v>
      </c>
      <c r="F15" s="6" t="s">
        <v>167</v>
      </c>
      <c r="G15" s="6" t="s">
        <v>166</v>
      </c>
      <c r="H15" s="15" t="s">
        <v>16</v>
      </c>
      <c r="I15" s="6" t="s">
        <v>15</v>
      </c>
      <c r="J15" s="13"/>
    </row>
    <row r="16" spans="1:10" ht="15" customHeight="1">
      <c r="A16" s="2"/>
      <c r="B16" s="14"/>
      <c r="C16" s="16" t="s">
        <v>130</v>
      </c>
      <c r="D16" s="16" t="s">
        <v>17</v>
      </c>
      <c r="E16" s="6" t="s">
        <v>199</v>
      </c>
      <c r="F16" s="6" t="s">
        <v>18</v>
      </c>
      <c r="G16" s="6" t="s">
        <v>164</v>
      </c>
      <c r="H16" s="15" t="s">
        <v>200</v>
      </c>
      <c r="I16" s="6" t="s">
        <v>165</v>
      </c>
      <c r="J16" s="13"/>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2"/>
      <c r="B24" s="14"/>
      <c r="C24" s="16" t="s">
        <v>130</v>
      </c>
      <c r="D24" s="16" t="s">
        <v>21</v>
      </c>
      <c r="E24" s="6" t="s">
        <v>196</v>
      </c>
      <c r="F24" s="6" t="s">
        <v>22</v>
      </c>
      <c r="G24" s="6" t="s">
        <v>135</v>
      </c>
      <c r="H24" s="15" t="s">
        <v>24</v>
      </c>
      <c r="I24" s="6" t="s">
        <v>23</v>
      </c>
      <c r="J24" s="13"/>
    </row>
    <row r="25" spans="1:10" ht="15" customHeight="1">
      <c r="A25" s="2"/>
      <c r="B25" s="14"/>
      <c r="C25" s="16" t="s">
        <v>130</v>
      </c>
      <c r="D25" s="16" t="s">
        <v>25</v>
      </c>
      <c r="E25" s="6" t="s">
        <v>201</v>
      </c>
      <c r="F25" s="6" t="s">
        <v>26</v>
      </c>
      <c r="G25" s="6" t="s">
        <v>163</v>
      </c>
      <c r="H25" s="15" t="s">
        <v>28</v>
      </c>
      <c r="I25" s="6" t="s">
        <v>27</v>
      </c>
      <c r="J25" s="13"/>
    </row>
    <row r="26" spans="1:10" ht="15" customHeight="1">
      <c r="A26" s="2"/>
      <c r="B26" s="14"/>
      <c r="C26" s="16" t="s">
        <v>130</v>
      </c>
      <c r="D26" s="16" t="s">
        <v>29</v>
      </c>
      <c r="E26" s="6" t="s">
        <v>217</v>
      </c>
      <c r="F26" s="6" t="s">
        <v>30</v>
      </c>
      <c r="G26" s="6" t="s">
        <v>162</v>
      </c>
      <c r="H26" s="15">
        <v>3.5</v>
      </c>
      <c r="I26" s="6" t="s">
        <v>31</v>
      </c>
      <c r="J26" s="13"/>
    </row>
    <row r="27" spans="1:10" ht="15" customHeight="1">
      <c r="A27" s="2"/>
      <c r="B27" s="14"/>
      <c r="C27" s="16" t="s">
        <v>130</v>
      </c>
      <c r="D27" s="16" t="s">
        <v>32</v>
      </c>
      <c r="E27" s="6" t="s">
        <v>196</v>
      </c>
      <c r="F27" s="6" t="s">
        <v>22</v>
      </c>
      <c r="G27" s="6" t="s">
        <v>135</v>
      </c>
      <c r="H27" s="15" t="s">
        <v>34</v>
      </c>
      <c r="I27" s="6" t="s">
        <v>33</v>
      </c>
      <c r="J27" s="13"/>
    </row>
    <row r="28" spans="1:10" ht="15" customHeight="1">
      <c r="A28" s="2"/>
      <c r="B28" s="14"/>
      <c r="C28" s="16" t="s">
        <v>130</v>
      </c>
      <c r="D28" s="16" t="s">
        <v>35</v>
      </c>
      <c r="E28" s="6" t="s">
        <v>217</v>
      </c>
      <c r="F28" s="6" t="s">
        <v>36</v>
      </c>
      <c r="G28" s="6" t="s">
        <v>161</v>
      </c>
      <c r="H28" s="15" t="s">
        <v>38</v>
      </c>
      <c r="I28" s="6" t="s">
        <v>37</v>
      </c>
      <c r="J28" s="13"/>
    </row>
    <row r="29" spans="1:10" ht="15" customHeight="1">
      <c r="A29" s="2"/>
      <c r="B29" s="14"/>
      <c r="C29" s="16" t="s">
        <v>130</v>
      </c>
      <c r="D29" s="16" t="s">
        <v>39</v>
      </c>
      <c r="E29" s="6" t="s">
        <v>217</v>
      </c>
      <c r="F29" s="6" t="s">
        <v>40</v>
      </c>
      <c r="G29" s="6" t="s">
        <v>153</v>
      </c>
      <c r="H29" s="15" t="s">
        <v>255</v>
      </c>
      <c r="I29" s="6" t="s">
        <v>37</v>
      </c>
      <c r="J29" s="13"/>
    </row>
    <row r="30" spans="1:10" ht="15" customHeight="1">
      <c r="A30" s="2"/>
      <c r="B30" s="14"/>
      <c r="C30" s="16" t="s">
        <v>130</v>
      </c>
      <c r="D30" s="16" t="s">
        <v>41</v>
      </c>
      <c r="E30" s="6" t="s">
        <v>217</v>
      </c>
      <c r="F30" s="6" t="s">
        <v>42</v>
      </c>
      <c r="G30" s="6" t="s">
        <v>160</v>
      </c>
      <c r="H30" s="15" t="s">
        <v>44</v>
      </c>
      <c r="I30" s="6" t="s">
        <v>43</v>
      </c>
      <c r="J30" s="13"/>
    </row>
    <row r="31" spans="1:10" ht="15" customHeight="1">
      <c r="A31" s="2"/>
      <c r="B31" s="14"/>
      <c r="C31" s="16" t="s">
        <v>130</v>
      </c>
      <c r="D31" s="16" t="s">
        <v>45</v>
      </c>
      <c r="E31" s="6" t="s">
        <v>217</v>
      </c>
      <c r="F31" s="6" t="s">
        <v>46</v>
      </c>
      <c r="G31" s="6" t="s">
        <v>160</v>
      </c>
      <c r="H31" s="15" t="s">
        <v>44</v>
      </c>
      <c r="I31" s="6" t="s">
        <v>43</v>
      </c>
      <c r="J31" s="13"/>
    </row>
    <row r="32" spans="1:10" ht="15" customHeight="1">
      <c r="A32" s="2"/>
      <c r="B32" s="14"/>
      <c r="C32" s="16" t="s">
        <v>130</v>
      </c>
      <c r="D32" s="16" t="s">
        <v>47</v>
      </c>
      <c r="E32" s="6" t="s">
        <v>168</v>
      </c>
      <c r="F32" s="6" t="s">
        <v>48</v>
      </c>
      <c r="G32" s="6" t="s">
        <v>157</v>
      </c>
      <c r="H32" s="15" t="s">
        <v>200</v>
      </c>
      <c r="I32" s="6" t="s">
        <v>158</v>
      </c>
      <c r="J32" s="13"/>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2"/>
      <c r="B44" s="14"/>
      <c r="C44" s="16" t="s">
        <v>130</v>
      </c>
      <c r="D44" s="16" t="s">
        <v>51</v>
      </c>
      <c r="E44" s="6" t="s">
        <v>196</v>
      </c>
      <c r="F44" s="6" t="s">
        <v>22</v>
      </c>
      <c r="G44" s="6" t="s">
        <v>135</v>
      </c>
      <c r="H44" s="15" t="s">
        <v>53</v>
      </c>
      <c r="I44" s="6" t="s">
        <v>52</v>
      </c>
      <c r="J44" s="13"/>
    </row>
    <row r="45" spans="1:10" ht="15" customHeight="1">
      <c r="A45" s="2"/>
      <c r="B45" s="14"/>
      <c r="C45" s="16" t="s">
        <v>130</v>
      </c>
      <c r="D45" s="16" t="s">
        <v>54</v>
      </c>
      <c r="E45" s="6" t="s">
        <v>217</v>
      </c>
      <c r="F45" s="6" t="s">
        <v>55</v>
      </c>
      <c r="G45" s="6" t="s">
        <v>156</v>
      </c>
      <c r="H45" s="15">
        <v>5</v>
      </c>
      <c r="I45" s="6" t="s">
        <v>204</v>
      </c>
      <c r="J45" s="13"/>
    </row>
    <row r="46" spans="1:10" ht="15" customHeight="1">
      <c r="A46" s="2"/>
      <c r="B46" s="14"/>
      <c r="C46" s="16" t="s">
        <v>130</v>
      </c>
      <c r="D46" s="16" t="s">
        <v>57</v>
      </c>
      <c r="E46" s="6" t="s">
        <v>196</v>
      </c>
      <c r="F46" s="6" t="s">
        <v>58</v>
      </c>
      <c r="G46" s="6" t="s">
        <v>155</v>
      </c>
      <c r="H46" s="15">
        <v>65</v>
      </c>
      <c r="I46" s="6" t="s">
        <v>204</v>
      </c>
      <c r="J46" s="13"/>
    </row>
    <row r="47" spans="1:10" ht="15" customHeight="1">
      <c r="A47" s="2"/>
      <c r="B47" s="14"/>
      <c r="C47" s="16" t="s">
        <v>154</v>
      </c>
      <c r="D47" s="16" t="s">
        <v>59</v>
      </c>
      <c r="E47" s="6" t="s">
        <v>217</v>
      </c>
      <c r="F47" s="6" t="s">
        <v>60</v>
      </c>
      <c r="G47" s="6" t="s">
        <v>153</v>
      </c>
      <c r="H47" s="15" t="s">
        <v>38</v>
      </c>
      <c r="I47" s="6" t="s">
        <v>37</v>
      </c>
      <c r="J47" s="13"/>
    </row>
    <row r="48" spans="1:10" ht="15" customHeight="1">
      <c r="A48" s="2"/>
      <c r="B48" s="14"/>
      <c r="C48" s="16" t="s">
        <v>130</v>
      </c>
      <c r="D48" s="16" t="s">
        <v>61</v>
      </c>
      <c r="E48" s="6" t="s">
        <v>201</v>
      </c>
      <c r="F48" s="6" t="s">
        <v>62</v>
      </c>
      <c r="G48" s="6" t="s">
        <v>152</v>
      </c>
      <c r="H48" s="15" t="s">
        <v>49</v>
      </c>
      <c r="I48" s="6" t="s">
        <v>63</v>
      </c>
      <c r="J48" s="13"/>
    </row>
    <row r="49" spans="1:10" ht="15" customHeight="1">
      <c r="A49" s="2"/>
      <c r="B49" s="14"/>
      <c r="C49" s="16" t="s">
        <v>205</v>
      </c>
      <c r="D49" s="16" t="s">
        <v>64</v>
      </c>
      <c r="E49" s="6" t="s">
        <v>249</v>
      </c>
      <c r="F49" s="6" t="s">
        <v>65</v>
      </c>
      <c r="G49" s="6" t="s">
        <v>150</v>
      </c>
      <c r="H49" s="15">
        <v>0.23</v>
      </c>
      <c r="I49" s="6" t="s">
        <v>19</v>
      </c>
      <c r="J49" s="13"/>
    </row>
    <row r="50" spans="1:10" ht="15" customHeight="1">
      <c r="A50" s="2"/>
      <c r="B50" s="14"/>
      <c r="C50" s="16" t="s">
        <v>143</v>
      </c>
      <c r="D50" s="16" t="s">
        <v>207</v>
      </c>
      <c r="E50" s="6" t="s">
        <v>202</v>
      </c>
      <c r="F50" s="6" t="s">
        <v>232</v>
      </c>
      <c r="G50" s="6" t="s">
        <v>6</v>
      </c>
      <c r="H50" s="15">
        <v>37.54</v>
      </c>
      <c r="I50" s="6" t="s">
        <v>210</v>
      </c>
      <c r="J50" s="13"/>
    </row>
    <row r="51" spans="1:10" ht="15" customHeight="1">
      <c r="A51" s="2"/>
      <c r="B51" s="14"/>
      <c r="C51" s="16" t="s">
        <v>143</v>
      </c>
      <c r="D51" s="16" t="s">
        <v>67</v>
      </c>
      <c r="E51" s="6" t="s">
        <v>202</v>
      </c>
      <c r="F51" s="6" t="s">
        <v>5</v>
      </c>
      <c r="G51" s="6" t="s">
        <v>149</v>
      </c>
      <c r="H51" s="15">
        <v>0</v>
      </c>
      <c r="I51" s="6" t="s">
        <v>211</v>
      </c>
      <c r="J51" s="13"/>
    </row>
    <row r="52" spans="1:10" ht="15" customHeight="1">
      <c r="A52" s="2"/>
      <c r="B52" s="14"/>
      <c r="C52" s="16" t="s">
        <v>151</v>
      </c>
      <c r="D52" s="16" t="s">
        <v>68</v>
      </c>
      <c r="E52" s="6" t="s">
        <v>202</v>
      </c>
      <c r="F52" s="6" t="s">
        <v>5</v>
      </c>
      <c r="G52" s="6" t="s">
        <v>149</v>
      </c>
      <c r="H52" s="15" t="s">
        <v>69</v>
      </c>
      <c r="I52" s="6" t="s">
        <v>211</v>
      </c>
      <c r="J52" s="13"/>
    </row>
    <row r="53" spans="1:10" ht="15" customHeight="1">
      <c r="A53" s="2"/>
      <c r="B53" s="14"/>
      <c r="C53" s="16" t="s">
        <v>130</v>
      </c>
      <c r="D53" s="16" t="s">
        <v>70</v>
      </c>
      <c r="E53" s="6" t="s">
        <v>202</v>
      </c>
      <c r="F53" s="6" t="s">
        <v>71</v>
      </c>
      <c r="G53" s="6" t="s">
        <v>148</v>
      </c>
      <c r="H53" s="15">
        <v>118.1</v>
      </c>
      <c r="I53" s="6" t="s">
        <v>72</v>
      </c>
      <c r="J53" s="13"/>
    </row>
    <row r="54" spans="1:10" ht="15" customHeight="1">
      <c r="A54" s="2"/>
      <c r="B54" s="14"/>
      <c r="C54" s="16" t="s">
        <v>143</v>
      </c>
      <c r="D54" s="16" t="s">
        <v>73</v>
      </c>
      <c r="E54" s="6" t="s">
        <v>202</v>
      </c>
      <c r="F54" s="6" t="s">
        <v>147</v>
      </c>
      <c r="G54" s="6" t="s">
        <v>229</v>
      </c>
      <c r="H54" s="15" t="s">
        <v>74</v>
      </c>
      <c r="I54" s="6"/>
      <c r="J54" s="13"/>
    </row>
    <row r="55" spans="1:10" ht="15" customHeight="1">
      <c r="A55" s="2"/>
      <c r="B55" s="14"/>
      <c r="C55" s="16" t="s">
        <v>143</v>
      </c>
      <c r="D55" s="16" t="s">
        <v>76</v>
      </c>
      <c r="E55" s="6" t="s">
        <v>202</v>
      </c>
      <c r="F55" s="6" t="s">
        <v>6</v>
      </c>
      <c r="G55" s="6" t="s">
        <v>146</v>
      </c>
      <c r="H55" s="15" t="s">
        <v>74</v>
      </c>
      <c r="I55" s="6"/>
      <c r="J55" s="13"/>
    </row>
    <row r="56" spans="1:10" ht="15" customHeight="1">
      <c r="A56" s="2"/>
      <c r="B56" s="14"/>
      <c r="C56" s="16" t="s">
        <v>143</v>
      </c>
      <c r="D56" s="16" t="s">
        <v>77</v>
      </c>
      <c r="E56" s="6" t="s">
        <v>202</v>
      </c>
      <c r="F56" s="6" t="s">
        <v>6</v>
      </c>
      <c r="G56" s="6" t="s">
        <v>6</v>
      </c>
      <c r="H56" s="15" t="s">
        <v>74</v>
      </c>
      <c r="I56" s="6"/>
      <c r="J56" s="13"/>
    </row>
    <row r="57" spans="1:10" ht="15" customHeight="1">
      <c r="A57" s="2"/>
      <c r="B57" s="14"/>
      <c r="C57" s="16" t="s">
        <v>130</v>
      </c>
      <c r="D57" s="16" t="s">
        <v>78</v>
      </c>
      <c r="E57" s="6" t="s">
        <v>202</v>
      </c>
      <c r="F57" s="6" t="s">
        <v>79</v>
      </c>
      <c r="G57" s="6" t="s">
        <v>145</v>
      </c>
      <c r="H57" s="15">
        <v>4.4</v>
      </c>
      <c r="I57" s="6" t="s">
        <v>204</v>
      </c>
      <c r="J57" s="13"/>
    </row>
    <row r="58" spans="1:10" ht="15" customHeight="1">
      <c r="A58" s="2"/>
      <c r="B58" s="14"/>
      <c r="C58" s="16" t="s">
        <v>130</v>
      </c>
      <c r="D58" s="16" t="s">
        <v>80</v>
      </c>
      <c r="E58" s="6" t="s">
        <v>202</v>
      </c>
      <c r="F58" s="6" t="s">
        <v>81</v>
      </c>
      <c r="G58" s="6" t="s">
        <v>144</v>
      </c>
      <c r="H58" s="15">
        <v>8.02</v>
      </c>
      <c r="I58" s="6" t="s">
        <v>82</v>
      </c>
      <c r="J58" s="13"/>
    </row>
    <row r="59" spans="1:10" ht="15" customHeight="1">
      <c r="A59" s="2"/>
      <c r="B59" s="14"/>
      <c r="C59" s="16" t="s">
        <v>143</v>
      </c>
      <c r="D59" s="16" t="s">
        <v>83</v>
      </c>
      <c r="E59" s="6" t="s">
        <v>202</v>
      </c>
      <c r="F59" s="6" t="s">
        <v>81</v>
      </c>
      <c r="G59" s="6" t="s">
        <v>142</v>
      </c>
      <c r="H59" s="15">
        <v>44.34</v>
      </c>
      <c r="I59" s="6" t="s">
        <v>84</v>
      </c>
      <c r="J59" s="13"/>
    </row>
    <row r="60" spans="1:10" ht="15" customHeight="1">
      <c r="A60" s="2"/>
      <c r="B60" s="14"/>
      <c r="C60" s="16" t="s">
        <v>143</v>
      </c>
      <c r="D60" s="16" t="s">
        <v>233</v>
      </c>
      <c r="E60" s="6" t="s">
        <v>202</v>
      </c>
      <c r="F60" s="6" t="s">
        <v>6</v>
      </c>
      <c r="G60" s="6" t="s">
        <v>253</v>
      </c>
      <c r="H60" s="15">
        <v>4.3</v>
      </c>
      <c r="I60" s="6" t="s">
        <v>210</v>
      </c>
      <c r="J60" s="13"/>
    </row>
    <row r="61" spans="1:10" ht="15" customHeight="1">
      <c r="A61" s="2"/>
      <c r="B61" s="14"/>
      <c r="C61" s="16" t="s">
        <v>130</v>
      </c>
      <c r="D61" s="16" t="s">
        <v>88</v>
      </c>
      <c r="E61" s="6" t="s">
        <v>202</v>
      </c>
      <c r="F61" s="6" t="s">
        <v>89</v>
      </c>
      <c r="G61" s="6" t="s">
        <v>140</v>
      </c>
      <c r="H61" s="15">
        <v>16.4</v>
      </c>
      <c r="I61" s="6" t="s">
        <v>90</v>
      </c>
      <c r="J61" s="13"/>
    </row>
    <row r="62" spans="1:10" ht="15" customHeight="1">
      <c r="A62" s="2"/>
      <c r="B62" s="14"/>
      <c r="C62" s="16" t="s">
        <v>130</v>
      </c>
      <c r="D62" s="16" t="s">
        <v>91</v>
      </c>
      <c r="E62" s="6" t="s">
        <v>196</v>
      </c>
      <c r="F62" s="6" t="s">
        <v>92</v>
      </c>
      <c r="G62" s="6" t="s">
        <v>139</v>
      </c>
      <c r="H62" s="15" t="s">
        <v>94</v>
      </c>
      <c r="I62" s="6" t="s">
        <v>93</v>
      </c>
      <c r="J62" s="13"/>
    </row>
    <row r="63" spans="1:10" ht="15" customHeight="1">
      <c r="A63" s="2"/>
      <c r="B63" s="14"/>
      <c r="C63" s="16" t="s">
        <v>130</v>
      </c>
      <c r="D63" s="16" t="s">
        <v>95</v>
      </c>
      <c r="E63" s="6" t="s">
        <v>217</v>
      </c>
      <c r="F63" s="6" t="s">
        <v>96</v>
      </c>
      <c r="G63" s="6" t="s">
        <v>138</v>
      </c>
      <c r="H63" s="15">
        <v>0.4</v>
      </c>
      <c r="I63" s="6" t="s">
        <v>97</v>
      </c>
      <c r="J63" s="13"/>
    </row>
    <row r="64" spans="1:10" ht="15" customHeight="1">
      <c r="A64" s="2"/>
      <c r="B64" s="14"/>
      <c r="C64" s="16" t="s">
        <v>130</v>
      </c>
      <c r="D64" s="16" t="s">
        <v>98</v>
      </c>
      <c r="E64" s="6" t="s">
        <v>217</v>
      </c>
      <c r="F64" s="6" t="s">
        <v>26</v>
      </c>
      <c r="G64" s="6" t="s">
        <v>137</v>
      </c>
      <c r="H64" s="15" t="s">
        <v>99</v>
      </c>
      <c r="I64" s="6" t="s">
        <v>97</v>
      </c>
      <c r="J64" s="13"/>
    </row>
    <row r="65" spans="1:10" ht="15" customHeight="1">
      <c r="A65" s="2"/>
      <c r="B65" s="14"/>
      <c r="C65" s="16" t="s">
        <v>130</v>
      </c>
      <c r="D65" s="16" t="s">
        <v>234</v>
      </c>
      <c r="E65" s="6" t="s">
        <v>201</v>
      </c>
      <c r="F65" s="6" t="s">
        <v>246</v>
      </c>
      <c r="G65" s="6" t="s">
        <v>136</v>
      </c>
      <c r="H65" s="15" t="s">
        <v>34</v>
      </c>
      <c r="I65" s="6" t="s">
        <v>97</v>
      </c>
      <c r="J65" s="13"/>
    </row>
    <row r="66" spans="1:10" ht="15" customHeight="1">
      <c r="A66" s="2"/>
      <c r="B66" s="14"/>
      <c r="C66" s="16" t="s">
        <v>130</v>
      </c>
      <c r="D66" s="16" t="s">
        <v>235</v>
      </c>
      <c r="E66" s="6" t="s">
        <v>196</v>
      </c>
      <c r="F66" s="6" t="s">
        <v>22</v>
      </c>
      <c r="G66" s="6" t="s">
        <v>135</v>
      </c>
      <c r="H66" s="15" t="s">
        <v>53</v>
      </c>
      <c r="I66" s="6" t="s">
        <v>101</v>
      </c>
      <c r="J66" s="13"/>
    </row>
    <row r="67" spans="1:10" ht="15" customHeight="1">
      <c r="A67" s="2"/>
      <c r="B67" s="14"/>
      <c r="C67" s="16" t="s">
        <v>130</v>
      </c>
      <c r="D67" s="16" t="s">
        <v>236</v>
      </c>
      <c r="E67" s="6" t="s">
        <v>196</v>
      </c>
      <c r="F67" s="6" t="s">
        <v>22</v>
      </c>
      <c r="G67" s="6" t="s">
        <v>135</v>
      </c>
      <c r="H67" s="15" t="s">
        <v>28</v>
      </c>
      <c r="I67" s="6" t="s">
        <v>102</v>
      </c>
      <c r="J67" s="13"/>
    </row>
    <row r="68" spans="1:10" ht="15" customHeight="1">
      <c r="A68" s="2"/>
      <c r="B68" s="14"/>
      <c r="C68" s="16" t="s">
        <v>130</v>
      </c>
      <c r="D68" s="16" t="s">
        <v>103</v>
      </c>
      <c r="E68" s="6" t="s">
        <v>196</v>
      </c>
      <c r="F68" s="6" t="s">
        <v>11</v>
      </c>
      <c r="G68" s="6" t="s">
        <v>134</v>
      </c>
      <c r="H68" s="15" t="s">
        <v>13</v>
      </c>
      <c r="I68" s="6" t="s">
        <v>104</v>
      </c>
      <c r="J68" s="13"/>
    </row>
    <row r="69" spans="1:10" ht="15" customHeight="1">
      <c r="A69" s="2"/>
      <c r="B69" s="14"/>
      <c r="C69" s="16" t="s">
        <v>130</v>
      </c>
      <c r="D69" s="16" t="s">
        <v>237</v>
      </c>
      <c r="E69" s="6" t="s">
        <v>217</v>
      </c>
      <c r="F69" s="6" t="s">
        <v>85</v>
      </c>
      <c r="G69" s="6" t="s">
        <v>141</v>
      </c>
      <c r="H69" s="15" t="s">
        <v>87</v>
      </c>
      <c r="I69" s="6" t="s">
        <v>86</v>
      </c>
      <c r="J69" s="13"/>
    </row>
    <row r="70" spans="1:10" ht="15" customHeight="1">
      <c r="A70" s="2"/>
      <c r="B70" s="14"/>
      <c r="C70" s="16" t="s">
        <v>130</v>
      </c>
      <c r="D70" s="16" t="s">
        <v>238</v>
      </c>
      <c r="E70" s="6" t="s">
        <v>217</v>
      </c>
      <c r="F70" s="6" t="s">
        <v>106</v>
      </c>
      <c r="G70" s="6" t="s">
        <v>133</v>
      </c>
      <c r="H70" s="15" t="s">
        <v>107</v>
      </c>
      <c r="I70" s="6" t="s">
        <v>222</v>
      </c>
      <c r="J70" s="13"/>
    </row>
    <row r="71" spans="1:10" ht="15" customHeight="1">
      <c r="A71" s="2"/>
      <c r="B71" s="14"/>
      <c r="C71" s="16" t="s">
        <v>130</v>
      </c>
      <c r="D71" s="16" t="s">
        <v>239</v>
      </c>
      <c r="E71" s="6" t="s">
        <v>217</v>
      </c>
      <c r="F71" s="6" t="s">
        <v>26</v>
      </c>
      <c r="G71" s="6" t="s">
        <v>132</v>
      </c>
      <c r="H71" s="15" t="s">
        <v>110</v>
      </c>
      <c r="I71" s="6" t="s">
        <v>109</v>
      </c>
      <c r="J71" s="13"/>
    </row>
    <row r="72" spans="1:10" ht="15" customHeight="1">
      <c r="A72" s="2"/>
      <c r="B72" s="14"/>
      <c r="C72" s="16" t="s">
        <v>130</v>
      </c>
      <c r="D72" s="16" t="s">
        <v>240</v>
      </c>
      <c r="E72" s="6" t="s">
        <v>217</v>
      </c>
      <c r="F72" s="6" t="s">
        <v>112</v>
      </c>
      <c r="G72" s="6" t="s">
        <v>131</v>
      </c>
      <c r="H72" s="15">
        <v>0.8</v>
      </c>
      <c r="I72" s="6" t="s">
        <v>113</v>
      </c>
      <c r="J72" s="13"/>
    </row>
    <row r="73" spans="1:10" s="34" customFormat="1" ht="15" customHeight="1">
      <c r="A73" s="33"/>
      <c r="B73" s="47"/>
      <c r="C73" s="51" t="s">
        <v>130</v>
      </c>
      <c r="D73" s="51" t="s">
        <v>330</v>
      </c>
      <c r="E73" s="36" t="s">
        <v>196</v>
      </c>
      <c r="F73" s="36" t="s">
        <v>223</v>
      </c>
      <c r="G73" s="36" t="s">
        <v>129</v>
      </c>
      <c r="H73" s="52">
        <v>0.08</v>
      </c>
      <c r="I73" s="36" t="s">
        <v>115</v>
      </c>
      <c r="J73" s="44"/>
    </row>
    <row r="74" spans="1:10" ht="15" customHeight="1">
      <c r="A74" s="2"/>
      <c r="B74" s="14"/>
      <c r="C74" s="94" t="s">
        <v>128</v>
      </c>
      <c r="D74" s="95"/>
      <c r="E74" s="95"/>
      <c r="F74" s="95"/>
      <c r="G74" s="95"/>
      <c r="H74" s="95"/>
      <c r="I74" s="96"/>
      <c r="J74" s="13"/>
    </row>
    <row r="75" spans="1:10" ht="15" customHeight="1">
      <c r="A75" s="2"/>
      <c r="B75" s="14"/>
      <c r="C75" s="89" t="s">
        <v>128</v>
      </c>
      <c r="D75" s="90"/>
      <c r="E75" s="90"/>
      <c r="F75" s="90"/>
      <c r="G75" s="90"/>
      <c r="H75" s="90"/>
      <c r="I75" s="91"/>
      <c r="J75" s="13"/>
    </row>
    <row r="76" spans="1:10" ht="15" customHeight="1">
      <c r="A76" s="2"/>
      <c r="B76" s="14"/>
      <c r="C76" s="89" t="s">
        <v>228</v>
      </c>
      <c r="D76" s="90"/>
      <c r="E76" s="90"/>
      <c r="F76" s="90"/>
      <c r="G76" s="90"/>
      <c r="H76" s="90"/>
      <c r="I76" s="91"/>
      <c r="J76" s="13"/>
    </row>
    <row r="77" spans="1:10" ht="15" customHeight="1">
      <c r="A77" s="2"/>
      <c r="B77" s="14"/>
      <c r="C77" s="89" t="s">
        <v>127</v>
      </c>
      <c r="D77" s="90"/>
      <c r="E77" s="90"/>
      <c r="F77" s="90"/>
      <c r="G77" s="90"/>
      <c r="H77" s="90"/>
      <c r="I77" s="91"/>
      <c r="J77" s="13"/>
    </row>
    <row r="78" spans="1:10" ht="15" customHeight="1">
      <c r="A78" s="2"/>
      <c r="B78" s="14"/>
      <c r="C78" s="89" t="s">
        <v>224</v>
      </c>
      <c r="D78" s="90"/>
      <c r="E78" s="90"/>
      <c r="F78" s="90"/>
      <c r="G78" s="90"/>
      <c r="H78" s="90"/>
      <c r="I78" s="91"/>
      <c r="J78" s="13"/>
    </row>
    <row r="79" spans="1:10" ht="15" customHeight="1">
      <c r="A79" s="2"/>
      <c r="B79" s="14"/>
      <c r="C79" s="89" t="s">
        <v>126</v>
      </c>
      <c r="D79" s="90"/>
      <c r="E79" s="90"/>
      <c r="F79" s="90"/>
      <c r="G79" s="90"/>
      <c r="H79" s="90"/>
      <c r="I79" s="91"/>
      <c r="J79" s="13"/>
    </row>
    <row r="80" spans="1:10" ht="15" customHeight="1">
      <c r="A80" s="2"/>
      <c r="B80" s="14"/>
      <c r="C80" s="89" t="s">
        <v>125</v>
      </c>
      <c r="D80" s="90"/>
      <c r="E80" s="90"/>
      <c r="F80" s="90"/>
      <c r="G80" s="90"/>
      <c r="H80" s="90"/>
      <c r="I80" s="91"/>
      <c r="J80" s="13"/>
    </row>
    <row r="81" spans="1:10" ht="15" customHeight="1">
      <c r="A81" s="2"/>
      <c r="B81" s="14"/>
      <c r="C81" s="89" t="s">
        <v>124</v>
      </c>
      <c r="D81" s="90"/>
      <c r="E81" s="90"/>
      <c r="F81" s="90"/>
      <c r="G81" s="90"/>
      <c r="H81" s="90"/>
      <c r="I81" s="91"/>
      <c r="J81" s="13"/>
    </row>
    <row r="82" spans="1:10" ht="15" customHeight="1">
      <c r="A82" s="2"/>
      <c r="B82" s="14"/>
      <c r="C82" s="89" t="s">
        <v>123</v>
      </c>
      <c r="D82" s="90"/>
      <c r="E82" s="90"/>
      <c r="F82" s="90"/>
      <c r="G82" s="90"/>
      <c r="H82" s="90"/>
      <c r="I82" s="91"/>
      <c r="J82" s="13"/>
    </row>
    <row r="83" spans="1:10" ht="15" customHeight="1">
      <c r="A83" s="2"/>
      <c r="B83" s="14"/>
      <c r="C83" s="89" t="s">
        <v>225</v>
      </c>
      <c r="D83" s="90"/>
      <c r="E83" s="90"/>
      <c r="F83" s="90"/>
      <c r="G83" s="90"/>
      <c r="H83" s="90"/>
      <c r="I83" s="91"/>
      <c r="J83" s="13"/>
    </row>
    <row r="84" spans="1:10" ht="15" customHeight="1">
      <c r="A84" s="2"/>
      <c r="B84" s="14"/>
      <c r="C84" s="89" t="s">
        <v>226</v>
      </c>
      <c r="D84" s="90"/>
      <c r="E84" s="90"/>
      <c r="F84" s="90"/>
      <c r="G84" s="90"/>
      <c r="H84" s="90"/>
      <c r="I84" s="91"/>
      <c r="J84" s="13"/>
    </row>
    <row r="85" spans="1:10" ht="15" customHeight="1">
      <c r="A85" s="2"/>
      <c r="B85" s="14"/>
      <c r="C85" s="89" t="s">
        <v>227</v>
      </c>
      <c r="D85" s="90"/>
      <c r="E85" s="90"/>
      <c r="F85" s="90"/>
      <c r="G85" s="90"/>
      <c r="H85" s="90"/>
      <c r="I85" s="91"/>
      <c r="J85" s="13"/>
    </row>
    <row r="86" spans="1:10" ht="15" customHeight="1">
      <c r="A86" s="2"/>
      <c r="B86" s="14"/>
      <c r="C86" s="89" t="s">
        <v>120</v>
      </c>
      <c r="D86" s="90"/>
      <c r="E86" s="90"/>
      <c r="F86" s="90"/>
      <c r="G86" s="90"/>
      <c r="H86" s="90"/>
      <c r="I86" s="91"/>
      <c r="J86" s="13"/>
    </row>
    <row r="87" spans="1:10" ht="15" customHeight="1">
      <c r="A87" s="2"/>
      <c r="B87" s="14"/>
      <c r="C87" s="89" t="s">
        <v>119</v>
      </c>
      <c r="D87" s="90"/>
      <c r="E87" s="90"/>
      <c r="F87" s="90"/>
      <c r="G87" s="90"/>
      <c r="H87" s="90"/>
      <c r="I87" s="91"/>
      <c r="J87" s="13"/>
    </row>
    <row r="88" spans="1:10" ht="15" customHeight="1">
      <c r="A88" s="2"/>
      <c r="B88" s="14"/>
      <c r="C88" s="89" t="s">
        <v>118</v>
      </c>
      <c r="D88" s="90"/>
      <c r="E88" s="90"/>
      <c r="F88" s="90"/>
      <c r="G88" s="90"/>
      <c r="H88" s="90"/>
      <c r="I88" s="91"/>
      <c r="J88" s="13"/>
    </row>
    <row r="89" spans="2:10" ht="15" customHeight="1">
      <c r="B89" s="14"/>
      <c r="C89" s="89" t="s">
        <v>117</v>
      </c>
      <c r="D89" s="90"/>
      <c r="E89" s="90"/>
      <c r="F89" s="90"/>
      <c r="G89" s="90"/>
      <c r="H89" s="90"/>
      <c r="I89" s="91"/>
      <c r="J89" s="13"/>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49">
      <selection activeCell="B6" sqref="B6:B7"/>
    </sheetView>
  </sheetViews>
  <sheetFormatPr defaultColWidth="11.421875" defaultRowHeight="15"/>
  <cols>
    <col min="1" max="1" width="1.7109375" style="34" customWidth="1"/>
    <col min="2" max="2" width="5.7109375" style="53" customWidth="1"/>
    <col min="3" max="3" width="2.00390625" style="53" customWidth="1"/>
    <col min="4" max="4" width="62.7109375" style="53" bestFit="1" customWidth="1"/>
    <col min="5" max="5" width="12.7109375" style="53" customWidth="1"/>
    <col min="6" max="6" width="69.7109375" style="53" bestFit="1" customWidth="1"/>
    <col min="7" max="7" width="28.28125" style="53" bestFit="1" customWidth="1"/>
    <col min="8" max="8" width="14.8515625" style="53" bestFit="1" customWidth="1"/>
    <col min="9" max="9" width="12.28125" style="53" bestFit="1" customWidth="1"/>
    <col min="10" max="10" width="5.7109375" style="53" customWidth="1"/>
    <col min="11" max="11" width="1.7109375" style="34" customWidth="1"/>
    <col min="12" max="16384" width="11.421875" style="34" customWidth="1"/>
  </cols>
  <sheetData>
    <row r="1" spans="1:10" ht="10" customHeight="1" thickBot="1">
      <c r="A1" s="33"/>
      <c r="B1" s="38"/>
      <c r="C1" s="38"/>
      <c r="D1" s="38"/>
      <c r="E1" s="38"/>
      <c r="F1" s="38"/>
      <c r="G1" s="38"/>
      <c r="H1" s="38"/>
      <c r="I1" s="38"/>
      <c r="J1" s="38"/>
    </row>
    <row r="2" spans="1:10" ht="15" customHeight="1">
      <c r="A2" s="33"/>
      <c r="B2" s="39"/>
      <c r="C2" s="40"/>
      <c r="D2" s="40"/>
      <c r="E2" s="40"/>
      <c r="F2" s="40"/>
      <c r="G2" s="41"/>
      <c r="H2" s="78"/>
      <c r="I2" s="79"/>
      <c r="J2" s="42"/>
    </row>
    <row r="3" spans="1:10" ht="139.5" customHeight="1">
      <c r="A3" s="33"/>
      <c r="B3" s="43"/>
      <c r="C3" s="54"/>
      <c r="D3" s="55"/>
      <c r="E3" s="80" t="s">
        <v>190</v>
      </c>
      <c r="F3" s="81"/>
      <c r="G3" s="81"/>
      <c r="H3" s="82"/>
      <c r="I3" s="83"/>
      <c r="J3" s="44"/>
    </row>
    <row r="4" spans="1:10" ht="15" customHeight="1">
      <c r="A4" s="33"/>
      <c r="B4" s="43"/>
      <c r="C4" s="76" t="s">
        <v>189</v>
      </c>
      <c r="D4" s="76"/>
      <c r="E4" s="45" t="s">
        <v>191</v>
      </c>
      <c r="F4" s="45"/>
      <c r="G4" s="46" t="s">
        <v>188</v>
      </c>
      <c r="H4" s="77">
        <v>209147</v>
      </c>
      <c r="I4" s="77"/>
      <c r="J4" s="44"/>
    </row>
    <row r="5" spans="1:10" ht="15" customHeight="1">
      <c r="A5" s="33"/>
      <c r="B5" s="43"/>
      <c r="C5" s="76" t="s">
        <v>187</v>
      </c>
      <c r="D5" s="76"/>
      <c r="E5" s="45" t="s">
        <v>192</v>
      </c>
      <c r="F5" s="45"/>
      <c r="G5" s="46" t="s">
        <v>186</v>
      </c>
      <c r="H5" s="77" t="s">
        <v>185</v>
      </c>
      <c r="I5" s="77"/>
      <c r="J5" s="44"/>
    </row>
    <row r="6" spans="1:10" ht="15" customHeight="1">
      <c r="A6" s="33"/>
      <c r="B6" s="47"/>
      <c r="C6" s="84" t="s">
        <v>184</v>
      </c>
      <c r="D6" s="84"/>
      <c r="E6" s="77" t="s">
        <v>193</v>
      </c>
      <c r="F6" s="77"/>
      <c r="G6" s="46" t="s">
        <v>183</v>
      </c>
      <c r="H6" s="77" t="s">
        <v>182</v>
      </c>
      <c r="I6" s="77"/>
      <c r="J6" s="44"/>
    </row>
    <row r="7" spans="1:10" ht="15" customHeight="1">
      <c r="A7" s="33"/>
      <c r="B7" s="47"/>
      <c r="C7" s="84" t="s">
        <v>181</v>
      </c>
      <c r="D7" s="84"/>
      <c r="E7" s="77" t="s">
        <v>194</v>
      </c>
      <c r="F7" s="77"/>
      <c r="G7" s="77"/>
      <c r="H7" s="77"/>
      <c r="I7" s="77"/>
      <c r="J7" s="44"/>
    </row>
    <row r="8" spans="1:10" ht="15" customHeight="1">
      <c r="A8" s="33"/>
      <c r="B8" s="47"/>
      <c r="C8" s="76" t="s">
        <v>180</v>
      </c>
      <c r="D8" s="76"/>
      <c r="E8" s="77" t="s">
        <v>267</v>
      </c>
      <c r="F8" s="77"/>
      <c r="G8" s="77"/>
      <c r="H8" s="77"/>
      <c r="I8" s="77"/>
      <c r="J8" s="44"/>
    </row>
    <row r="9" spans="1:10" ht="15" customHeight="1">
      <c r="A9" s="33"/>
      <c r="B9" s="47"/>
      <c r="C9" s="76" t="s">
        <v>179</v>
      </c>
      <c r="D9" s="76"/>
      <c r="E9" s="77" t="s">
        <v>178</v>
      </c>
      <c r="F9" s="77"/>
      <c r="G9" s="77"/>
      <c r="H9" s="77"/>
      <c r="I9" s="77"/>
      <c r="J9" s="44"/>
    </row>
    <row r="10" spans="1:10" ht="15" customHeight="1">
      <c r="A10" s="33"/>
      <c r="B10" s="47"/>
      <c r="C10" s="84" t="s">
        <v>177</v>
      </c>
      <c r="D10" s="84"/>
      <c r="E10" s="85">
        <v>44267</v>
      </c>
      <c r="F10" s="85"/>
      <c r="G10" s="48" t="s">
        <v>176</v>
      </c>
      <c r="H10" s="45" t="s">
        <v>175</v>
      </c>
      <c r="I10" s="45"/>
      <c r="J10" s="44"/>
    </row>
    <row r="11" spans="1:10" ht="15" customHeight="1">
      <c r="A11" s="33"/>
      <c r="B11" s="47"/>
      <c r="C11" s="84" t="s">
        <v>174</v>
      </c>
      <c r="D11" s="84"/>
      <c r="E11" s="85">
        <v>44268</v>
      </c>
      <c r="F11" s="85"/>
      <c r="G11" s="86"/>
      <c r="H11" s="87"/>
      <c r="I11" s="88"/>
      <c r="J11" s="44"/>
    </row>
    <row r="12" spans="1:10" ht="15" customHeight="1">
      <c r="A12" s="33"/>
      <c r="B12" s="47"/>
      <c r="C12" s="92" t="s">
        <v>173</v>
      </c>
      <c r="D12" s="92"/>
      <c r="E12" s="92"/>
      <c r="F12" s="92"/>
      <c r="G12" s="92"/>
      <c r="H12" s="92"/>
      <c r="I12" s="92"/>
      <c r="J12" s="49"/>
    </row>
    <row r="13" spans="1:10" ht="15" customHeight="1">
      <c r="A13" s="33"/>
      <c r="B13" s="47"/>
      <c r="C13" s="93" t="s">
        <v>172</v>
      </c>
      <c r="D13" s="93"/>
      <c r="E13" s="50" t="s">
        <v>171</v>
      </c>
      <c r="F13" s="50" t="s">
        <v>8</v>
      </c>
      <c r="G13" s="50" t="s">
        <v>170</v>
      </c>
      <c r="H13" s="93" t="s">
        <v>169</v>
      </c>
      <c r="I13" s="93"/>
      <c r="J13" s="44"/>
    </row>
    <row r="14" spans="1:10" ht="15" customHeight="1">
      <c r="A14" s="33"/>
      <c r="B14" s="47"/>
      <c r="C14" s="51" t="s">
        <v>130</v>
      </c>
      <c r="D14" s="51" t="s">
        <v>10</v>
      </c>
      <c r="E14" s="36" t="s">
        <v>196</v>
      </c>
      <c r="F14" s="36" t="s">
        <v>11</v>
      </c>
      <c r="G14" s="36" t="s">
        <v>134</v>
      </c>
      <c r="H14" s="52" t="s">
        <v>13</v>
      </c>
      <c r="I14" s="36" t="s">
        <v>12</v>
      </c>
      <c r="J14" s="44"/>
    </row>
    <row r="15" spans="1:10" ht="15" customHeight="1">
      <c r="A15" s="33"/>
      <c r="B15" s="47"/>
      <c r="C15" s="51" t="s">
        <v>197</v>
      </c>
      <c r="D15" s="51" t="s">
        <v>14</v>
      </c>
      <c r="E15" s="36" t="s">
        <v>198</v>
      </c>
      <c r="F15" s="36" t="s">
        <v>167</v>
      </c>
      <c r="G15" s="36" t="s">
        <v>166</v>
      </c>
      <c r="H15" s="52" t="s">
        <v>16</v>
      </c>
      <c r="I15" s="36" t="s">
        <v>15</v>
      </c>
      <c r="J15" s="44"/>
    </row>
    <row r="16" spans="1:10" ht="15" customHeight="1">
      <c r="A16" s="33"/>
      <c r="B16" s="47"/>
      <c r="C16" s="51" t="s">
        <v>130</v>
      </c>
      <c r="D16" s="51" t="s">
        <v>17</v>
      </c>
      <c r="E16" s="36" t="s">
        <v>199</v>
      </c>
      <c r="F16" s="36" t="s">
        <v>18</v>
      </c>
      <c r="G16" s="36" t="s">
        <v>164</v>
      </c>
      <c r="H16" s="52" t="s">
        <v>200</v>
      </c>
      <c r="I16" s="36" t="s">
        <v>165</v>
      </c>
      <c r="J16" s="44"/>
    </row>
    <row r="17" spans="2:10" s="32" customFormat="1" ht="14.5">
      <c r="B17" s="47"/>
      <c r="C17" s="30" t="s">
        <v>130</v>
      </c>
      <c r="D17" s="56" t="s">
        <v>323</v>
      </c>
      <c r="E17" s="36" t="s">
        <v>6</v>
      </c>
      <c r="F17" s="35" t="s">
        <v>18</v>
      </c>
      <c r="G17" s="36" t="s">
        <v>164</v>
      </c>
      <c r="H17" s="52" t="s">
        <v>20</v>
      </c>
      <c r="I17" s="36" t="s">
        <v>19</v>
      </c>
      <c r="J17" s="44"/>
    </row>
    <row r="18" spans="2:10" s="32" customFormat="1" ht="14.5">
      <c r="B18" s="47"/>
      <c r="C18" s="30" t="s">
        <v>130</v>
      </c>
      <c r="D18" s="56" t="s">
        <v>324</v>
      </c>
      <c r="E18" s="36" t="s">
        <v>6</v>
      </c>
      <c r="F18" s="35" t="s">
        <v>18</v>
      </c>
      <c r="G18" s="36" t="s">
        <v>164</v>
      </c>
      <c r="H18" s="52" t="s">
        <v>20</v>
      </c>
      <c r="I18" s="36" t="s">
        <v>19</v>
      </c>
      <c r="J18" s="44"/>
    </row>
    <row r="19" spans="2:10" s="32" customFormat="1" ht="14.5">
      <c r="B19" s="47"/>
      <c r="C19" s="30" t="s">
        <v>130</v>
      </c>
      <c r="D19" s="56" t="s">
        <v>325</v>
      </c>
      <c r="E19" s="36" t="s">
        <v>6</v>
      </c>
      <c r="F19" s="35" t="s">
        <v>18</v>
      </c>
      <c r="G19" s="36" t="s">
        <v>164</v>
      </c>
      <c r="H19" s="52" t="s">
        <v>20</v>
      </c>
      <c r="I19" s="36" t="s">
        <v>19</v>
      </c>
      <c r="J19" s="44"/>
    </row>
    <row r="20" spans="2:10" s="32" customFormat="1" ht="14.5">
      <c r="B20" s="47"/>
      <c r="C20" s="30" t="s">
        <v>130</v>
      </c>
      <c r="D20" s="56" t="s">
        <v>326</v>
      </c>
      <c r="E20" s="36" t="s">
        <v>6</v>
      </c>
      <c r="F20" s="35" t="s">
        <v>18</v>
      </c>
      <c r="G20" s="36" t="s">
        <v>164</v>
      </c>
      <c r="H20" s="52" t="s">
        <v>20</v>
      </c>
      <c r="I20" s="36" t="s">
        <v>19</v>
      </c>
      <c r="J20" s="44"/>
    </row>
    <row r="21" spans="2:10" s="32" customFormat="1" ht="14.5">
      <c r="B21" s="47"/>
      <c r="C21" s="30" t="s">
        <v>130</v>
      </c>
      <c r="D21" s="56" t="s">
        <v>327</v>
      </c>
      <c r="E21" s="36" t="s">
        <v>6</v>
      </c>
      <c r="F21" s="35" t="s">
        <v>18</v>
      </c>
      <c r="G21" s="36" t="s">
        <v>164</v>
      </c>
      <c r="H21" s="52" t="s">
        <v>20</v>
      </c>
      <c r="I21" s="36" t="s">
        <v>19</v>
      </c>
      <c r="J21" s="44"/>
    </row>
    <row r="22" spans="2:10" s="32" customFormat="1" ht="14.5">
      <c r="B22" s="47"/>
      <c r="C22" s="30" t="s">
        <v>130</v>
      </c>
      <c r="D22" s="56" t="s">
        <v>328</v>
      </c>
      <c r="E22" s="36" t="s">
        <v>6</v>
      </c>
      <c r="F22" s="35" t="s">
        <v>18</v>
      </c>
      <c r="G22" s="36" t="s">
        <v>164</v>
      </c>
      <c r="H22" s="52" t="s">
        <v>20</v>
      </c>
      <c r="I22" s="36" t="s">
        <v>19</v>
      </c>
      <c r="J22" s="44"/>
    </row>
    <row r="23" spans="2:10" s="32" customFormat="1" ht="14.5">
      <c r="B23" s="47"/>
      <c r="C23" s="30" t="s">
        <v>130</v>
      </c>
      <c r="D23" s="56" t="s">
        <v>329</v>
      </c>
      <c r="E23" s="36" t="s">
        <v>6</v>
      </c>
      <c r="F23" s="35" t="s">
        <v>18</v>
      </c>
      <c r="G23" s="36" t="s">
        <v>164</v>
      </c>
      <c r="H23" s="52" t="s">
        <v>20</v>
      </c>
      <c r="I23" s="36" t="s">
        <v>19</v>
      </c>
      <c r="J23" s="44"/>
    </row>
    <row r="24" spans="1:10" ht="15" customHeight="1">
      <c r="A24" s="33"/>
      <c r="B24" s="47"/>
      <c r="C24" s="51" t="s">
        <v>130</v>
      </c>
      <c r="D24" s="51" t="s">
        <v>21</v>
      </c>
      <c r="E24" s="36" t="s">
        <v>196</v>
      </c>
      <c r="F24" s="36" t="s">
        <v>22</v>
      </c>
      <c r="G24" s="36" t="s">
        <v>135</v>
      </c>
      <c r="H24" s="52" t="s">
        <v>24</v>
      </c>
      <c r="I24" s="36" t="s">
        <v>23</v>
      </c>
      <c r="J24" s="44"/>
    </row>
    <row r="25" spans="1:10" ht="15" customHeight="1">
      <c r="A25" s="33"/>
      <c r="B25" s="47"/>
      <c r="C25" s="51" t="s">
        <v>130</v>
      </c>
      <c r="D25" s="51" t="s">
        <v>25</v>
      </c>
      <c r="E25" s="36" t="s">
        <v>201</v>
      </c>
      <c r="F25" s="36" t="s">
        <v>26</v>
      </c>
      <c r="G25" s="36" t="s">
        <v>163</v>
      </c>
      <c r="H25" s="52" t="s">
        <v>28</v>
      </c>
      <c r="I25" s="36" t="s">
        <v>27</v>
      </c>
      <c r="J25" s="44"/>
    </row>
    <row r="26" spans="1:10" ht="15" customHeight="1">
      <c r="A26" s="33"/>
      <c r="B26" s="47"/>
      <c r="C26" s="51" t="s">
        <v>130</v>
      </c>
      <c r="D26" s="51" t="s">
        <v>29</v>
      </c>
      <c r="E26" s="36" t="s">
        <v>217</v>
      </c>
      <c r="F26" s="36" t="s">
        <v>30</v>
      </c>
      <c r="G26" s="36" t="s">
        <v>162</v>
      </c>
      <c r="H26" s="52">
        <v>3.9</v>
      </c>
      <c r="I26" s="36" t="s">
        <v>31</v>
      </c>
      <c r="J26" s="44"/>
    </row>
    <row r="27" spans="1:10" ht="15" customHeight="1">
      <c r="A27" s="33"/>
      <c r="B27" s="47"/>
      <c r="C27" s="51" t="s">
        <v>130</v>
      </c>
      <c r="D27" s="51" t="s">
        <v>32</v>
      </c>
      <c r="E27" s="36" t="s">
        <v>196</v>
      </c>
      <c r="F27" s="36" t="s">
        <v>22</v>
      </c>
      <c r="G27" s="36" t="s">
        <v>135</v>
      </c>
      <c r="H27" s="52" t="s">
        <v>34</v>
      </c>
      <c r="I27" s="36" t="s">
        <v>33</v>
      </c>
      <c r="J27" s="44"/>
    </row>
    <row r="28" spans="1:10" ht="15" customHeight="1">
      <c r="A28" s="33"/>
      <c r="B28" s="47"/>
      <c r="C28" s="51" t="s">
        <v>130</v>
      </c>
      <c r="D28" s="51" t="s">
        <v>35</v>
      </c>
      <c r="E28" s="36" t="s">
        <v>217</v>
      </c>
      <c r="F28" s="36" t="s">
        <v>36</v>
      </c>
      <c r="G28" s="36" t="s">
        <v>161</v>
      </c>
      <c r="H28" s="52" t="s">
        <v>38</v>
      </c>
      <c r="I28" s="36" t="s">
        <v>37</v>
      </c>
      <c r="J28" s="44"/>
    </row>
    <row r="29" spans="1:10" ht="15" customHeight="1">
      <c r="A29" s="33"/>
      <c r="B29" s="47"/>
      <c r="C29" s="51" t="s">
        <v>130</v>
      </c>
      <c r="D29" s="51" t="s">
        <v>39</v>
      </c>
      <c r="E29" s="36" t="s">
        <v>217</v>
      </c>
      <c r="F29" s="36" t="s">
        <v>40</v>
      </c>
      <c r="G29" s="36" t="s">
        <v>153</v>
      </c>
      <c r="H29" s="52" t="s">
        <v>268</v>
      </c>
      <c r="I29" s="36" t="s">
        <v>37</v>
      </c>
      <c r="J29" s="44"/>
    </row>
    <row r="30" spans="1:10" ht="15" customHeight="1">
      <c r="A30" s="33"/>
      <c r="B30" s="47"/>
      <c r="C30" s="51" t="s">
        <v>130</v>
      </c>
      <c r="D30" s="51" t="s">
        <v>41</v>
      </c>
      <c r="E30" s="36" t="s">
        <v>217</v>
      </c>
      <c r="F30" s="36" t="s">
        <v>42</v>
      </c>
      <c r="G30" s="36" t="s">
        <v>160</v>
      </c>
      <c r="H30" s="52" t="s">
        <v>44</v>
      </c>
      <c r="I30" s="36" t="s">
        <v>43</v>
      </c>
      <c r="J30" s="44"/>
    </row>
    <row r="31" spans="1:10" ht="15" customHeight="1">
      <c r="A31" s="33"/>
      <c r="B31" s="47"/>
      <c r="C31" s="51" t="s">
        <v>130</v>
      </c>
      <c r="D31" s="51" t="s">
        <v>45</v>
      </c>
      <c r="E31" s="36" t="s">
        <v>217</v>
      </c>
      <c r="F31" s="36" t="s">
        <v>46</v>
      </c>
      <c r="G31" s="36" t="s">
        <v>160</v>
      </c>
      <c r="H31" s="52" t="s">
        <v>44</v>
      </c>
      <c r="I31" s="36" t="s">
        <v>43</v>
      </c>
      <c r="J31" s="44"/>
    </row>
    <row r="32" spans="1:10" ht="15" customHeight="1">
      <c r="A32" s="33"/>
      <c r="B32" s="47"/>
      <c r="C32" s="51" t="s">
        <v>130</v>
      </c>
      <c r="D32" s="51" t="s">
        <v>47</v>
      </c>
      <c r="E32" s="36" t="s">
        <v>168</v>
      </c>
      <c r="F32" s="36" t="s">
        <v>48</v>
      </c>
      <c r="G32" s="36" t="s">
        <v>157</v>
      </c>
      <c r="H32" s="52" t="s">
        <v>200</v>
      </c>
      <c r="I32" s="36" t="s">
        <v>158</v>
      </c>
      <c r="J32" s="44"/>
    </row>
    <row r="33" spans="1:10" s="32" customFormat="1" ht="14.5">
      <c r="A33" s="33"/>
      <c r="B33" s="47"/>
      <c r="C33" s="51" t="s">
        <v>130</v>
      </c>
      <c r="D33" s="51" t="s">
        <v>256</v>
      </c>
      <c r="E33" s="36" t="s">
        <v>6</v>
      </c>
      <c r="F33" s="35" t="s">
        <v>48</v>
      </c>
      <c r="G33" s="36" t="s">
        <v>157</v>
      </c>
      <c r="H33" s="52" t="s">
        <v>49</v>
      </c>
      <c r="I33" s="36" t="s">
        <v>19</v>
      </c>
      <c r="J33" s="44"/>
    </row>
    <row r="34" spans="1:10" s="32" customFormat="1" ht="14.5">
      <c r="A34" s="33"/>
      <c r="B34" s="47"/>
      <c r="C34" s="51" t="s">
        <v>130</v>
      </c>
      <c r="D34" s="51" t="s">
        <v>257</v>
      </c>
      <c r="E34" s="36" t="s">
        <v>6</v>
      </c>
      <c r="F34" s="35" t="s">
        <v>48</v>
      </c>
      <c r="G34" s="36" t="s">
        <v>157</v>
      </c>
      <c r="H34" s="52" t="s">
        <v>49</v>
      </c>
      <c r="I34" s="36" t="s">
        <v>19</v>
      </c>
      <c r="J34" s="44"/>
    </row>
    <row r="35" spans="1:10" s="32" customFormat="1" ht="14.5">
      <c r="A35" s="33"/>
      <c r="B35" s="47"/>
      <c r="C35" s="51" t="s">
        <v>130</v>
      </c>
      <c r="D35" s="51" t="s">
        <v>258</v>
      </c>
      <c r="E35" s="36" t="s">
        <v>6</v>
      </c>
      <c r="F35" s="35" t="s">
        <v>48</v>
      </c>
      <c r="G35" s="36" t="s">
        <v>157</v>
      </c>
      <c r="H35" s="52" t="s">
        <v>49</v>
      </c>
      <c r="I35" s="36" t="s">
        <v>19</v>
      </c>
      <c r="J35" s="44"/>
    </row>
    <row r="36" spans="1:10" s="32" customFormat="1" ht="14.5">
      <c r="A36" s="33"/>
      <c r="B36" s="47"/>
      <c r="C36" s="51" t="s">
        <v>130</v>
      </c>
      <c r="D36" s="51" t="s">
        <v>259</v>
      </c>
      <c r="E36" s="36" t="s">
        <v>6</v>
      </c>
      <c r="F36" s="35" t="s">
        <v>48</v>
      </c>
      <c r="G36" s="36" t="s">
        <v>157</v>
      </c>
      <c r="H36" s="52" t="s">
        <v>49</v>
      </c>
      <c r="I36" s="36" t="s">
        <v>19</v>
      </c>
      <c r="J36" s="44"/>
    </row>
    <row r="37" spans="1:10" s="32" customFormat="1" ht="14.5">
      <c r="A37" s="33"/>
      <c r="B37" s="47"/>
      <c r="C37" s="51" t="s">
        <v>130</v>
      </c>
      <c r="D37" s="51" t="s">
        <v>260</v>
      </c>
      <c r="E37" s="36" t="s">
        <v>6</v>
      </c>
      <c r="F37" s="35" t="s">
        <v>48</v>
      </c>
      <c r="G37" s="36" t="s">
        <v>157</v>
      </c>
      <c r="H37" s="52" t="s">
        <v>49</v>
      </c>
      <c r="I37" s="36" t="s">
        <v>19</v>
      </c>
      <c r="J37" s="44"/>
    </row>
    <row r="38" spans="1:10" s="32" customFormat="1" ht="14.5">
      <c r="A38" s="33"/>
      <c r="B38" s="47"/>
      <c r="C38" s="51" t="s">
        <v>130</v>
      </c>
      <c r="D38" s="51" t="s">
        <v>261</v>
      </c>
      <c r="E38" s="36" t="s">
        <v>6</v>
      </c>
      <c r="F38" s="35" t="s">
        <v>48</v>
      </c>
      <c r="G38" s="36" t="s">
        <v>157</v>
      </c>
      <c r="H38" s="52" t="s">
        <v>49</v>
      </c>
      <c r="I38" s="36" t="s">
        <v>19</v>
      </c>
      <c r="J38" s="44"/>
    </row>
    <row r="39" spans="1:10" s="32" customFormat="1" ht="14.5">
      <c r="A39" s="33"/>
      <c r="B39" s="47"/>
      <c r="C39" s="51" t="s">
        <v>130</v>
      </c>
      <c r="D39" s="51" t="s">
        <v>262</v>
      </c>
      <c r="E39" s="36" t="s">
        <v>6</v>
      </c>
      <c r="F39" s="35" t="s">
        <v>48</v>
      </c>
      <c r="G39" s="36" t="s">
        <v>157</v>
      </c>
      <c r="H39" s="52" t="s">
        <v>49</v>
      </c>
      <c r="I39" s="36" t="s">
        <v>19</v>
      </c>
      <c r="J39" s="44"/>
    </row>
    <row r="40" spans="1:10" s="32" customFormat="1" ht="14.5">
      <c r="A40" s="33"/>
      <c r="B40" s="47"/>
      <c r="C40" s="51" t="s">
        <v>130</v>
      </c>
      <c r="D40" s="51" t="s">
        <v>263</v>
      </c>
      <c r="E40" s="36" t="s">
        <v>6</v>
      </c>
      <c r="F40" s="35" t="s">
        <v>48</v>
      </c>
      <c r="G40" s="36" t="s">
        <v>157</v>
      </c>
      <c r="H40" s="52" t="s">
        <v>50</v>
      </c>
      <c r="I40" s="36" t="s">
        <v>19</v>
      </c>
      <c r="J40" s="44"/>
    </row>
    <row r="41" spans="1:10" s="32" customFormat="1" ht="14.5">
      <c r="A41" s="33"/>
      <c r="B41" s="47"/>
      <c r="C41" s="51" t="s">
        <v>130</v>
      </c>
      <c r="D41" s="51" t="s">
        <v>264</v>
      </c>
      <c r="E41" s="36" t="s">
        <v>6</v>
      </c>
      <c r="F41" s="35" t="s">
        <v>48</v>
      </c>
      <c r="G41" s="36" t="s">
        <v>157</v>
      </c>
      <c r="H41" s="52" t="s">
        <v>49</v>
      </c>
      <c r="I41" s="36" t="s">
        <v>19</v>
      </c>
      <c r="J41" s="44"/>
    </row>
    <row r="42" spans="1:10" s="32" customFormat="1" ht="14.5">
      <c r="A42" s="33"/>
      <c r="B42" s="47"/>
      <c r="C42" s="51" t="s">
        <v>130</v>
      </c>
      <c r="D42" s="51" t="s">
        <v>265</v>
      </c>
      <c r="E42" s="36" t="s">
        <v>6</v>
      </c>
      <c r="F42" s="35" t="s">
        <v>48</v>
      </c>
      <c r="G42" s="36" t="s">
        <v>157</v>
      </c>
      <c r="H42" s="52" t="s">
        <v>50</v>
      </c>
      <c r="I42" s="36" t="s">
        <v>19</v>
      </c>
      <c r="J42" s="44"/>
    </row>
    <row r="43" spans="1:10" s="32" customFormat="1" ht="14.5">
      <c r="A43" s="33"/>
      <c r="B43" s="47"/>
      <c r="C43" s="51" t="s">
        <v>130</v>
      </c>
      <c r="D43" s="51" t="s">
        <v>266</v>
      </c>
      <c r="E43" s="36" t="s">
        <v>6</v>
      </c>
      <c r="F43" s="35" t="s">
        <v>48</v>
      </c>
      <c r="G43" s="36" t="s">
        <v>157</v>
      </c>
      <c r="H43" s="52" t="s">
        <v>49</v>
      </c>
      <c r="I43" s="36" t="s">
        <v>19</v>
      </c>
      <c r="J43" s="44"/>
    </row>
    <row r="44" spans="1:10" ht="15" customHeight="1">
      <c r="A44" s="33"/>
      <c r="B44" s="47"/>
      <c r="C44" s="51" t="s">
        <v>130</v>
      </c>
      <c r="D44" s="51" t="s">
        <v>51</v>
      </c>
      <c r="E44" s="36" t="s">
        <v>196</v>
      </c>
      <c r="F44" s="36" t="s">
        <v>22</v>
      </c>
      <c r="G44" s="36" t="s">
        <v>135</v>
      </c>
      <c r="H44" s="52" t="s">
        <v>53</v>
      </c>
      <c r="I44" s="36" t="s">
        <v>52</v>
      </c>
      <c r="J44" s="44"/>
    </row>
    <row r="45" spans="1:10" ht="15" customHeight="1">
      <c r="A45" s="33"/>
      <c r="B45" s="47"/>
      <c r="C45" s="51" t="s">
        <v>130</v>
      </c>
      <c r="D45" s="51" t="s">
        <v>54</v>
      </c>
      <c r="E45" s="36" t="s">
        <v>217</v>
      </c>
      <c r="F45" s="36" t="s">
        <v>55</v>
      </c>
      <c r="G45" s="36" t="s">
        <v>156</v>
      </c>
      <c r="H45" s="52">
        <v>6</v>
      </c>
      <c r="I45" s="36" t="s">
        <v>204</v>
      </c>
      <c r="J45" s="44"/>
    </row>
    <row r="46" spans="1:10" ht="15" customHeight="1">
      <c r="A46" s="33"/>
      <c r="B46" s="47"/>
      <c r="C46" s="51" t="s">
        <v>130</v>
      </c>
      <c r="D46" s="51" t="s">
        <v>57</v>
      </c>
      <c r="E46" s="36" t="s">
        <v>196</v>
      </c>
      <c r="F46" s="36" t="s">
        <v>58</v>
      </c>
      <c r="G46" s="36" t="s">
        <v>155</v>
      </c>
      <c r="H46" s="52">
        <v>65</v>
      </c>
      <c r="I46" s="36" t="s">
        <v>204</v>
      </c>
      <c r="J46" s="44"/>
    </row>
    <row r="47" spans="1:10" ht="15" customHeight="1">
      <c r="A47" s="33"/>
      <c r="B47" s="47"/>
      <c r="C47" s="51" t="s">
        <v>154</v>
      </c>
      <c r="D47" s="51" t="s">
        <v>59</v>
      </c>
      <c r="E47" s="36" t="s">
        <v>217</v>
      </c>
      <c r="F47" s="36" t="s">
        <v>60</v>
      </c>
      <c r="G47" s="36" t="s">
        <v>153</v>
      </c>
      <c r="H47" s="52" t="s">
        <v>38</v>
      </c>
      <c r="I47" s="36" t="s">
        <v>37</v>
      </c>
      <c r="J47" s="44"/>
    </row>
    <row r="48" spans="1:10" ht="15" customHeight="1">
      <c r="A48" s="33"/>
      <c r="B48" s="47"/>
      <c r="C48" s="51" t="s">
        <v>130</v>
      </c>
      <c r="D48" s="51" t="s">
        <v>61</v>
      </c>
      <c r="E48" s="36" t="s">
        <v>201</v>
      </c>
      <c r="F48" s="36" t="s">
        <v>62</v>
      </c>
      <c r="G48" s="36" t="s">
        <v>152</v>
      </c>
      <c r="H48" s="52" t="s">
        <v>49</v>
      </c>
      <c r="I48" s="36" t="s">
        <v>63</v>
      </c>
      <c r="J48" s="44"/>
    </row>
    <row r="49" spans="1:10" ht="15" customHeight="1">
      <c r="A49" s="33"/>
      <c r="B49" s="47"/>
      <c r="C49" s="51" t="s">
        <v>205</v>
      </c>
      <c r="D49" s="51" t="s">
        <v>64</v>
      </c>
      <c r="E49" s="36" t="s">
        <v>249</v>
      </c>
      <c r="F49" s="36" t="s">
        <v>65</v>
      </c>
      <c r="G49" s="36" t="s">
        <v>150</v>
      </c>
      <c r="H49" s="52" t="s">
        <v>66</v>
      </c>
      <c r="I49" s="36" t="s">
        <v>19</v>
      </c>
      <c r="J49" s="44"/>
    </row>
    <row r="50" spans="1:10" ht="15" customHeight="1">
      <c r="A50" s="33"/>
      <c r="B50" s="47"/>
      <c r="C50" s="51" t="s">
        <v>143</v>
      </c>
      <c r="D50" s="51" t="s">
        <v>207</v>
      </c>
      <c r="E50" s="36" t="s">
        <v>202</v>
      </c>
      <c r="F50" s="36" t="s">
        <v>232</v>
      </c>
      <c r="G50" s="36" t="s">
        <v>6</v>
      </c>
      <c r="H50" s="52">
        <v>37.43</v>
      </c>
      <c r="I50" s="36" t="s">
        <v>210</v>
      </c>
      <c r="J50" s="44"/>
    </row>
    <row r="51" spans="1:10" ht="15" customHeight="1">
      <c r="A51" s="33"/>
      <c r="B51" s="47"/>
      <c r="C51" s="51" t="s">
        <v>143</v>
      </c>
      <c r="D51" s="51" t="s">
        <v>67</v>
      </c>
      <c r="E51" s="36" t="s">
        <v>202</v>
      </c>
      <c r="F51" s="36" t="s">
        <v>5</v>
      </c>
      <c r="G51" s="36" t="s">
        <v>149</v>
      </c>
      <c r="H51" s="52">
        <v>0</v>
      </c>
      <c r="I51" s="36" t="s">
        <v>211</v>
      </c>
      <c r="J51" s="44"/>
    </row>
    <row r="52" spans="1:10" ht="15" customHeight="1">
      <c r="A52" s="33"/>
      <c r="B52" s="47"/>
      <c r="C52" s="51" t="s">
        <v>151</v>
      </c>
      <c r="D52" s="51" t="s">
        <v>68</v>
      </c>
      <c r="E52" s="36" t="s">
        <v>202</v>
      </c>
      <c r="F52" s="36" t="s">
        <v>5</v>
      </c>
      <c r="G52" s="36" t="s">
        <v>149</v>
      </c>
      <c r="H52" s="52" t="s">
        <v>69</v>
      </c>
      <c r="I52" s="36" t="s">
        <v>211</v>
      </c>
      <c r="J52" s="44"/>
    </row>
    <row r="53" spans="1:10" ht="15" customHeight="1">
      <c r="A53" s="33"/>
      <c r="B53" s="47"/>
      <c r="C53" s="51" t="s">
        <v>130</v>
      </c>
      <c r="D53" s="51" t="s">
        <v>70</v>
      </c>
      <c r="E53" s="36" t="s">
        <v>202</v>
      </c>
      <c r="F53" s="36" t="s">
        <v>71</v>
      </c>
      <c r="G53" s="36" t="s">
        <v>148</v>
      </c>
      <c r="H53" s="52">
        <v>119.2</v>
      </c>
      <c r="I53" s="36" t="s">
        <v>72</v>
      </c>
      <c r="J53" s="44"/>
    </row>
    <row r="54" spans="1:10" ht="15" customHeight="1">
      <c r="A54" s="33"/>
      <c r="B54" s="47"/>
      <c r="C54" s="51" t="s">
        <v>143</v>
      </c>
      <c r="D54" s="51" t="s">
        <v>73</v>
      </c>
      <c r="E54" s="36" t="s">
        <v>202</v>
      </c>
      <c r="F54" s="36" t="s">
        <v>147</v>
      </c>
      <c r="G54" s="36" t="s">
        <v>229</v>
      </c>
      <c r="H54" s="52" t="s">
        <v>74</v>
      </c>
      <c r="I54" s="36"/>
      <c r="J54" s="44"/>
    </row>
    <row r="55" spans="1:10" ht="15" customHeight="1">
      <c r="A55" s="33"/>
      <c r="B55" s="47"/>
      <c r="C55" s="51" t="s">
        <v>143</v>
      </c>
      <c r="D55" s="51" t="s">
        <v>76</v>
      </c>
      <c r="E55" s="36" t="s">
        <v>202</v>
      </c>
      <c r="F55" s="36" t="s">
        <v>6</v>
      </c>
      <c r="G55" s="36" t="s">
        <v>146</v>
      </c>
      <c r="H55" s="52" t="s">
        <v>74</v>
      </c>
      <c r="I55" s="36"/>
      <c r="J55" s="44"/>
    </row>
    <row r="56" spans="1:10" ht="15" customHeight="1">
      <c r="A56" s="33"/>
      <c r="B56" s="47"/>
      <c r="C56" s="51" t="s">
        <v>143</v>
      </c>
      <c r="D56" s="51" t="s">
        <v>77</v>
      </c>
      <c r="E56" s="36" t="s">
        <v>202</v>
      </c>
      <c r="F56" s="36" t="s">
        <v>6</v>
      </c>
      <c r="G56" s="36" t="s">
        <v>6</v>
      </c>
      <c r="H56" s="52" t="s">
        <v>74</v>
      </c>
      <c r="I56" s="36"/>
      <c r="J56" s="44"/>
    </row>
    <row r="57" spans="1:10" ht="15" customHeight="1">
      <c r="A57" s="33"/>
      <c r="B57" s="47"/>
      <c r="C57" s="51" t="s">
        <v>130</v>
      </c>
      <c r="D57" s="51" t="s">
        <v>78</v>
      </c>
      <c r="E57" s="36" t="s">
        <v>202</v>
      </c>
      <c r="F57" s="36" t="s">
        <v>79</v>
      </c>
      <c r="G57" s="36" t="s">
        <v>145</v>
      </c>
      <c r="H57" s="52">
        <v>4.4</v>
      </c>
      <c r="I57" s="36" t="s">
        <v>204</v>
      </c>
      <c r="J57" s="44"/>
    </row>
    <row r="58" spans="1:10" ht="15" customHeight="1">
      <c r="A58" s="33"/>
      <c r="B58" s="47"/>
      <c r="C58" s="51" t="s">
        <v>130</v>
      </c>
      <c r="D58" s="51" t="s">
        <v>80</v>
      </c>
      <c r="E58" s="36" t="s">
        <v>202</v>
      </c>
      <c r="F58" s="36" t="s">
        <v>81</v>
      </c>
      <c r="G58" s="36" t="s">
        <v>144</v>
      </c>
      <c r="H58" s="52">
        <v>7.86</v>
      </c>
      <c r="I58" s="36" t="s">
        <v>82</v>
      </c>
      <c r="J58" s="44"/>
    </row>
    <row r="59" spans="1:10" ht="15" customHeight="1">
      <c r="A59" s="33"/>
      <c r="B59" s="47"/>
      <c r="C59" s="51" t="s">
        <v>143</v>
      </c>
      <c r="D59" s="51" t="s">
        <v>83</v>
      </c>
      <c r="E59" s="36" t="s">
        <v>202</v>
      </c>
      <c r="F59" s="36" t="s">
        <v>81</v>
      </c>
      <c r="G59" s="36" t="s">
        <v>142</v>
      </c>
      <c r="H59" s="52">
        <v>44.97</v>
      </c>
      <c r="I59" s="36" t="s">
        <v>84</v>
      </c>
      <c r="J59" s="44"/>
    </row>
    <row r="60" spans="1:10" ht="15" customHeight="1">
      <c r="A60" s="33"/>
      <c r="B60" s="47"/>
      <c r="C60" s="51" t="s">
        <v>143</v>
      </c>
      <c r="D60" s="51" t="s">
        <v>233</v>
      </c>
      <c r="E60" s="36" t="s">
        <v>202</v>
      </c>
      <c r="F60" s="36" t="s">
        <v>6</v>
      </c>
      <c r="G60" s="36" t="s">
        <v>253</v>
      </c>
      <c r="H60" s="52">
        <v>0.6</v>
      </c>
      <c r="I60" s="36" t="s">
        <v>210</v>
      </c>
      <c r="J60" s="44"/>
    </row>
    <row r="61" spans="1:10" ht="15" customHeight="1">
      <c r="A61" s="33"/>
      <c r="B61" s="47"/>
      <c r="C61" s="51" t="s">
        <v>130</v>
      </c>
      <c r="D61" s="51" t="s">
        <v>88</v>
      </c>
      <c r="E61" s="36" t="s">
        <v>202</v>
      </c>
      <c r="F61" s="36" t="s">
        <v>89</v>
      </c>
      <c r="G61" s="36" t="s">
        <v>140</v>
      </c>
      <c r="H61" s="52">
        <v>17.1</v>
      </c>
      <c r="I61" s="36" t="s">
        <v>90</v>
      </c>
      <c r="J61" s="44"/>
    </row>
    <row r="62" spans="1:10" ht="15" customHeight="1">
      <c r="A62" s="33"/>
      <c r="B62" s="47"/>
      <c r="C62" s="51" t="s">
        <v>130</v>
      </c>
      <c r="D62" s="51" t="s">
        <v>91</v>
      </c>
      <c r="E62" s="36" t="s">
        <v>196</v>
      </c>
      <c r="F62" s="36" t="s">
        <v>92</v>
      </c>
      <c r="G62" s="36" t="s">
        <v>139</v>
      </c>
      <c r="H62" s="52" t="s">
        <v>94</v>
      </c>
      <c r="I62" s="36" t="s">
        <v>93</v>
      </c>
      <c r="J62" s="44"/>
    </row>
    <row r="63" spans="1:10" ht="15" customHeight="1">
      <c r="A63" s="33"/>
      <c r="B63" s="47"/>
      <c r="C63" s="51" t="s">
        <v>130</v>
      </c>
      <c r="D63" s="51" t="s">
        <v>95</v>
      </c>
      <c r="E63" s="36" t="s">
        <v>217</v>
      </c>
      <c r="F63" s="36" t="s">
        <v>96</v>
      </c>
      <c r="G63" s="36" t="s">
        <v>138</v>
      </c>
      <c r="H63" s="52">
        <v>0.4</v>
      </c>
      <c r="I63" s="36" t="s">
        <v>97</v>
      </c>
      <c r="J63" s="44"/>
    </row>
    <row r="64" spans="1:10" ht="15" customHeight="1">
      <c r="A64" s="33"/>
      <c r="B64" s="47"/>
      <c r="C64" s="51" t="s">
        <v>130</v>
      </c>
      <c r="D64" s="51" t="s">
        <v>98</v>
      </c>
      <c r="E64" s="36" t="s">
        <v>217</v>
      </c>
      <c r="F64" s="36" t="s">
        <v>26</v>
      </c>
      <c r="G64" s="36" t="s">
        <v>137</v>
      </c>
      <c r="H64" s="52" t="s">
        <v>99</v>
      </c>
      <c r="I64" s="36" t="s">
        <v>97</v>
      </c>
      <c r="J64" s="44"/>
    </row>
    <row r="65" spans="1:10" ht="15" customHeight="1">
      <c r="A65" s="33"/>
      <c r="B65" s="47"/>
      <c r="C65" s="51" t="s">
        <v>130</v>
      </c>
      <c r="D65" s="51" t="s">
        <v>234</v>
      </c>
      <c r="E65" s="36" t="s">
        <v>201</v>
      </c>
      <c r="F65" s="36" t="s">
        <v>246</v>
      </c>
      <c r="G65" s="36" t="s">
        <v>136</v>
      </c>
      <c r="H65" s="52" t="s">
        <v>34</v>
      </c>
      <c r="I65" s="36" t="s">
        <v>97</v>
      </c>
      <c r="J65" s="44"/>
    </row>
    <row r="66" spans="1:10" ht="15" customHeight="1">
      <c r="A66" s="33"/>
      <c r="B66" s="47"/>
      <c r="C66" s="51" t="s">
        <v>130</v>
      </c>
      <c r="D66" s="51" t="s">
        <v>235</v>
      </c>
      <c r="E66" s="36" t="s">
        <v>196</v>
      </c>
      <c r="F66" s="36" t="s">
        <v>22</v>
      </c>
      <c r="G66" s="36" t="s">
        <v>135</v>
      </c>
      <c r="H66" s="52" t="s">
        <v>53</v>
      </c>
      <c r="I66" s="36" t="s">
        <v>101</v>
      </c>
      <c r="J66" s="44"/>
    </row>
    <row r="67" spans="1:10" ht="15" customHeight="1">
      <c r="A67" s="33"/>
      <c r="B67" s="47"/>
      <c r="C67" s="51" t="s">
        <v>130</v>
      </c>
      <c r="D67" s="51" t="s">
        <v>236</v>
      </c>
      <c r="E67" s="36" t="s">
        <v>196</v>
      </c>
      <c r="F67" s="36" t="s">
        <v>22</v>
      </c>
      <c r="G67" s="36" t="s">
        <v>135</v>
      </c>
      <c r="H67" s="52" t="s">
        <v>28</v>
      </c>
      <c r="I67" s="36" t="s">
        <v>102</v>
      </c>
      <c r="J67" s="44"/>
    </row>
    <row r="68" spans="1:10" ht="15" customHeight="1">
      <c r="A68" s="33"/>
      <c r="B68" s="47"/>
      <c r="C68" s="51" t="s">
        <v>130</v>
      </c>
      <c r="D68" s="51" t="s">
        <v>103</v>
      </c>
      <c r="E68" s="36" t="s">
        <v>196</v>
      </c>
      <c r="F68" s="36" t="s">
        <v>11</v>
      </c>
      <c r="G68" s="36" t="s">
        <v>134</v>
      </c>
      <c r="H68" s="52" t="s">
        <v>13</v>
      </c>
      <c r="I68" s="36" t="s">
        <v>104</v>
      </c>
      <c r="J68" s="44"/>
    </row>
    <row r="69" spans="1:10" ht="15" customHeight="1">
      <c r="A69" s="33"/>
      <c r="B69" s="47"/>
      <c r="C69" s="51" t="s">
        <v>130</v>
      </c>
      <c r="D69" s="51" t="s">
        <v>237</v>
      </c>
      <c r="E69" s="36" t="s">
        <v>217</v>
      </c>
      <c r="F69" s="36" t="s">
        <v>85</v>
      </c>
      <c r="G69" s="36" t="s">
        <v>141</v>
      </c>
      <c r="H69" s="52" t="s">
        <v>87</v>
      </c>
      <c r="I69" s="36" t="s">
        <v>86</v>
      </c>
      <c r="J69" s="44"/>
    </row>
    <row r="70" spans="1:10" ht="15" customHeight="1">
      <c r="A70" s="33"/>
      <c r="B70" s="47"/>
      <c r="C70" s="51" t="s">
        <v>130</v>
      </c>
      <c r="D70" s="51" t="s">
        <v>238</v>
      </c>
      <c r="E70" s="36" t="s">
        <v>217</v>
      </c>
      <c r="F70" s="36" t="s">
        <v>106</v>
      </c>
      <c r="G70" s="36" t="s">
        <v>133</v>
      </c>
      <c r="H70" s="52" t="s">
        <v>107</v>
      </c>
      <c r="I70" s="36" t="s">
        <v>222</v>
      </c>
      <c r="J70" s="44"/>
    </row>
    <row r="71" spans="1:10" ht="15" customHeight="1">
      <c r="A71" s="33"/>
      <c r="B71" s="47"/>
      <c r="C71" s="51" t="s">
        <v>130</v>
      </c>
      <c r="D71" s="51" t="s">
        <v>239</v>
      </c>
      <c r="E71" s="36" t="s">
        <v>217</v>
      </c>
      <c r="F71" s="36" t="s">
        <v>26</v>
      </c>
      <c r="G71" s="36" t="s">
        <v>132</v>
      </c>
      <c r="H71" s="52" t="s">
        <v>110</v>
      </c>
      <c r="I71" s="36" t="s">
        <v>109</v>
      </c>
      <c r="J71" s="44"/>
    </row>
    <row r="72" spans="1:10" ht="15" customHeight="1">
      <c r="A72" s="33"/>
      <c r="B72" s="47"/>
      <c r="C72" s="51" t="s">
        <v>130</v>
      </c>
      <c r="D72" s="51" t="s">
        <v>240</v>
      </c>
      <c r="E72" s="36" t="s">
        <v>217</v>
      </c>
      <c r="F72" s="36" t="s">
        <v>112</v>
      </c>
      <c r="G72" s="36" t="s">
        <v>131</v>
      </c>
      <c r="H72" s="52">
        <v>0.5</v>
      </c>
      <c r="I72" s="36" t="s">
        <v>113</v>
      </c>
      <c r="J72" s="44"/>
    </row>
    <row r="73" spans="1:10" ht="15" customHeight="1">
      <c r="A73" s="33"/>
      <c r="B73" s="47"/>
      <c r="C73" s="51" t="s">
        <v>130</v>
      </c>
      <c r="D73" s="51" t="s">
        <v>330</v>
      </c>
      <c r="E73" s="36" t="s">
        <v>196</v>
      </c>
      <c r="F73" s="36" t="s">
        <v>223</v>
      </c>
      <c r="G73" s="36" t="s">
        <v>129</v>
      </c>
      <c r="H73" s="52">
        <v>0.1</v>
      </c>
      <c r="I73" s="36" t="s">
        <v>115</v>
      </c>
      <c r="J73" s="44"/>
    </row>
    <row r="74" spans="1:10" ht="15" customHeight="1">
      <c r="A74" s="33"/>
      <c r="B74" s="47"/>
      <c r="C74" s="94" t="s">
        <v>128</v>
      </c>
      <c r="D74" s="95"/>
      <c r="E74" s="95"/>
      <c r="F74" s="95"/>
      <c r="G74" s="95"/>
      <c r="H74" s="95"/>
      <c r="I74" s="96"/>
      <c r="J74" s="44"/>
    </row>
    <row r="75" spans="1:10" ht="15" customHeight="1">
      <c r="A75" s="33"/>
      <c r="B75" s="47"/>
      <c r="C75" s="89" t="s">
        <v>128</v>
      </c>
      <c r="D75" s="90"/>
      <c r="E75" s="90"/>
      <c r="F75" s="90"/>
      <c r="G75" s="90"/>
      <c r="H75" s="90"/>
      <c r="I75" s="91"/>
      <c r="J75" s="44"/>
    </row>
    <row r="76" spans="1:10" ht="15" customHeight="1">
      <c r="A76" s="33"/>
      <c r="B76" s="47"/>
      <c r="C76" s="89" t="s">
        <v>228</v>
      </c>
      <c r="D76" s="90"/>
      <c r="E76" s="90"/>
      <c r="F76" s="90"/>
      <c r="G76" s="90"/>
      <c r="H76" s="90"/>
      <c r="I76" s="91"/>
      <c r="J76" s="44"/>
    </row>
    <row r="77" spans="1:10" ht="15" customHeight="1">
      <c r="A77" s="33"/>
      <c r="B77" s="47"/>
      <c r="C77" s="89" t="s">
        <v>127</v>
      </c>
      <c r="D77" s="90"/>
      <c r="E77" s="90"/>
      <c r="F77" s="90"/>
      <c r="G77" s="90"/>
      <c r="H77" s="90"/>
      <c r="I77" s="91"/>
      <c r="J77" s="44"/>
    </row>
    <row r="78" spans="1:10" ht="15" customHeight="1">
      <c r="A78" s="33"/>
      <c r="B78" s="47"/>
      <c r="C78" s="89" t="s">
        <v>224</v>
      </c>
      <c r="D78" s="90"/>
      <c r="E78" s="90"/>
      <c r="F78" s="90"/>
      <c r="G78" s="90"/>
      <c r="H78" s="90"/>
      <c r="I78" s="91"/>
      <c r="J78" s="44"/>
    </row>
    <row r="79" spans="1:10" ht="15" customHeight="1">
      <c r="A79" s="33"/>
      <c r="B79" s="47"/>
      <c r="C79" s="89" t="s">
        <v>126</v>
      </c>
      <c r="D79" s="90"/>
      <c r="E79" s="90"/>
      <c r="F79" s="90"/>
      <c r="G79" s="90"/>
      <c r="H79" s="90"/>
      <c r="I79" s="91"/>
      <c r="J79" s="44"/>
    </row>
    <row r="80" spans="1:10" ht="15" customHeight="1">
      <c r="A80" s="33"/>
      <c r="B80" s="47"/>
      <c r="C80" s="89" t="s">
        <v>125</v>
      </c>
      <c r="D80" s="90"/>
      <c r="E80" s="90"/>
      <c r="F80" s="90"/>
      <c r="G80" s="90"/>
      <c r="H80" s="90"/>
      <c r="I80" s="91"/>
      <c r="J80" s="44"/>
    </row>
    <row r="81" spans="1:10" ht="15" customHeight="1">
      <c r="A81" s="33"/>
      <c r="B81" s="47"/>
      <c r="C81" s="89" t="s">
        <v>124</v>
      </c>
      <c r="D81" s="90"/>
      <c r="E81" s="90"/>
      <c r="F81" s="90"/>
      <c r="G81" s="90"/>
      <c r="H81" s="90"/>
      <c r="I81" s="91"/>
      <c r="J81" s="44"/>
    </row>
    <row r="82" spans="1:10" ht="15" customHeight="1">
      <c r="A82" s="33"/>
      <c r="B82" s="47"/>
      <c r="C82" s="89" t="s">
        <v>123</v>
      </c>
      <c r="D82" s="90"/>
      <c r="E82" s="90"/>
      <c r="F82" s="90"/>
      <c r="G82" s="90"/>
      <c r="H82" s="90"/>
      <c r="I82" s="91"/>
      <c r="J82" s="44"/>
    </row>
    <row r="83" spans="1:10" ht="15" customHeight="1">
      <c r="A83" s="33"/>
      <c r="B83" s="47"/>
      <c r="C83" s="89" t="s">
        <v>225</v>
      </c>
      <c r="D83" s="90"/>
      <c r="E83" s="90"/>
      <c r="F83" s="90"/>
      <c r="G83" s="90"/>
      <c r="H83" s="90"/>
      <c r="I83" s="91"/>
      <c r="J83" s="44"/>
    </row>
    <row r="84" spans="1:10" ht="15" customHeight="1">
      <c r="A84" s="33"/>
      <c r="B84" s="47"/>
      <c r="C84" s="89" t="s">
        <v>226</v>
      </c>
      <c r="D84" s="90"/>
      <c r="E84" s="90"/>
      <c r="F84" s="90"/>
      <c r="G84" s="90"/>
      <c r="H84" s="90"/>
      <c r="I84" s="91"/>
      <c r="J84" s="44"/>
    </row>
    <row r="85" spans="1:10" ht="15" customHeight="1">
      <c r="A85" s="33"/>
      <c r="B85" s="47"/>
      <c r="C85" s="89" t="s">
        <v>227</v>
      </c>
      <c r="D85" s="90"/>
      <c r="E85" s="90"/>
      <c r="F85" s="90"/>
      <c r="G85" s="90"/>
      <c r="H85" s="90"/>
      <c r="I85" s="91"/>
      <c r="J85" s="44"/>
    </row>
    <row r="86" spans="1:10" ht="15" customHeight="1">
      <c r="A86" s="33"/>
      <c r="B86" s="47"/>
      <c r="C86" s="89" t="s">
        <v>120</v>
      </c>
      <c r="D86" s="90"/>
      <c r="E86" s="90"/>
      <c r="F86" s="90"/>
      <c r="G86" s="90"/>
      <c r="H86" s="90"/>
      <c r="I86" s="91"/>
      <c r="J86" s="44"/>
    </row>
    <row r="87" spans="1:10" ht="15" customHeight="1">
      <c r="A87" s="33"/>
      <c r="B87" s="47"/>
      <c r="C87" s="89" t="s">
        <v>119</v>
      </c>
      <c r="D87" s="90"/>
      <c r="E87" s="90"/>
      <c r="F87" s="90"/>
      <c r="G87" s="90"/>
      <c r="H87" s="90"/>
      <c r="I87" s="91"/>
      <c r="J87" s="44"/>
    </row>
    <row r="88" spans="1:10" ht="15" customHeight="1">
      <c r="A88" s="33"/>
      <c r="B88" s="47"/>
      <c r="C88" s="89" t="s">
        <v>118</v>
      </c>
      <c r="D88" s="90"/>
      <c r="E88" s="90"/>
      <c r="F88" s="90"/>
      <c r="G88" s="90"/>
      <c r="H88" s="90"/>
      <c r="I88" s="91"/>
      <c r="J88" s="44"/>
    </row>
    <row r="89" spans="2:10" ht="15" customHeight="1">
      <c r="B89" s="47"/>
      <c r="C89" s="89" t="s">
        <v>117</v>
      </c>
      <c r="D89" s="90"/>
      <c r="E89" s="90"/>
      <c r="F89" s="90"/>
      <c r="G89" s="90"/>
      <c r="H89" s="90"/>
      <c r="I89" s="91"/>
      <c r="J89" s="44"/>
    </row>
    <row r="90" spans="2:10" ht="15" customHeight="1" thickBot="1">
      <c r="B90" s="97"/>
      <c r="C90" s="98"/>
      <c r="D90" s="98"/>
      <c r="E90" s="98"/>
      <c r="F90" s="98"/>
      <c r="G90" s="98"/>
      <c r="H90" s="98"/>
      <c r="I90" s="98"/>
      <c r="J90" s="99"/>
    </row>
    <row r="91" ht="10" customHeight="1"/>
  </sheetData>
  <mergeCells count="41">
    <mergeCell ref="C89:I89"/>
    <mergeCell ref="B90:J90"/>
    <mergeCell ref="C83:I83"/>
    <mergeCell ref="C84:I84"/>
    <mergeCell ref="C85:I85"/>
    <mergeCell ref="C86:I86"/>
    <mergeCell ref="C87:I87"/>
    <mergeCell ref="C88:I88"/>
    <mergeCell ref="C82:I82"/>
    <mergeCell ref="C12:I12"/>
    <mergeCell ref="C13:D13"/>
    <mergeCell ref="H13:I13"/>
    <mergeCell ref="C74:I74"/>
    <mergeCell ref="C75:I75"/>
    <mergeCell ref="C76:I76"/>
    <mergeCell ref="C77:I77"/>
    <mergeCell ref="C78:I78"/>
    <mergeCell ref="C79:I79"/>
    <mergeCell ref="C80:I80"/>
    <mergeCell ref="C81:I81"/>
    <mergeCell ref="C9:D9"/>
    <mergeCell ref="E9:I9"/>
    <mergeCell ref="C10:D10"/>
    <mergeCell ref="E10:F10"/>
    <mergeCell ref="C11:D11"/>
    <mergeCell ref="E11:F11"/>
    <mergeCell ref="G11:I11"/>
    <mergeCell ref="C8:D8"/>
    <mergeCell ref="E8:I8"/>
    <mergeCell ref="H2:I2"/>
    <mergeCell ref="E3:G3"/>
    <mergeCell ref="H3:I3"/>
    <mergeCell ref="C4:D4"/>
    <mergeCell ref="H4:I4"/>
    <mergeCell ref="C5:D5"/>
    <mergeCell ref="H5:I5"/>
    <mergeCell ref="C6:D6"/>
    <mergeCell ref="E6:F6"/>
    <mergeCell ref="H6:I6"/>
    <mergeCell ref="C7:D7"/>
    <mergeCell ref="E7:I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ING. CÈSAR FUENTES</cp:lastModifiedBy>
  <dcterms:created xsi:type="dcterms:W3CDTF">2021-09-17T17:22:07Z</dcterms:created>
  <dcterms:modified xsi:type="dcterms:W3CDTF">2022-08-11T21:53:20Z</dcterms:modified>
  <cp:category/>
  <cp:version/>
  <cp:contentType/>
  <cp:contentStatus/>
</cp:coreProperties>
</file>