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2022\OFICINA\ADICION EXCEDENTES\"/>
    </mc:Choice>
  </mc:AlternateContent>
  <bookViews>
    <workbookView xWindow="0" yWindow="0" windowWidth="10800" windowHeight="11805" activeTab="1"/>
  </bookViews>
  <sheets>
    <sheet name="POA H.A." sheetId="1" r:id="rId1"/>
    <sheet name="POA H.B." sheetId="2" r:id="rId2"/>
    <sheet name="POA H.C. " sheetId="4" r:id="rId3"/>
    <sheet name="POA H.D." sheetId="3" r:id="rId4"/>
    <sheet name="ESTRUC PROGRAMAT ARTICULADA IMG" sheetId="6" state="hidden" r:id="rId5"/>
    <sheet name="TABLA IMGS CODIGOS FUENTES" sheetId="5" r:id="rId6"/>
  </sheets>
  <externalReferences>
    <externalReference r:id="rId7"/>
  </externalReferences>
  <definedNames>
    <definedName name="_xlnm._FilterDatabase" localSheetId="4" hidden="1">'ESTRUC PROGRAMAT ARTICULADA IMG'!$A$9:$G$202</definedName>
    <definedName name="_xlnm._FilterDatabase" localSheetId="0" hidden="1">'POA H.A.'!$A$16:$AE$16</definedName>
    <definedName name="_xlnm._FilterDatabase" localSheetId="1" hidden="1">'POA H.B.'!$A$26:$L$99</definedName>
    <definedName name="_xlnm._FilterDatabase" localSheetId="5" hidden="1">'TABLA IMGS CODIGOS FUENTES'!$AF$6:$AQ$43</definedName>
    <definedName name="_xlnm.Print_Area" localSheetId="0">'POA H.A.'!$A$1:$T$30</definedName>
    <definedName name="_xlnm.Print_Titles" localSheetId="1">'POA H.B.'!$1:$8</definedName>
  </definedNames>
  <calcPr calcId="162913"/>
</workbook>
</file>

<file path=xl/calcChain.xml><?xml version="1.0" encoding="utf-8"?>
<calcChain xmlns="http://schemas.openxmlformats.org/spreadsheetml/2006/main">
  <c r="L29" i="2" l="1"/>
  <c r="J74" i="2"/>
  <c r="L74" i="2" s="1"/>
  <c r="J66" i="2"/>
  <c r="L66" i="2" s="1"/>
  <c r="J62" i="2"/>
  <c r="L62" i="2" s="1"/>
  <c r="J28" i="2" l="1"/>
  <c r="L28" i="2" l="1"/>
  <c r="L42" i="2" s="1"/>
  <c r="Q29" i="1"/>
  <c r="R29" i="1"/>
  <c r="S29" i="1"/>
  <c r="I12" i="1"/>
  <c r="K23" i="2" l="1"/>
  <c r="P26" i="1"/>
  <c r="O26" i="1"/>
  <c r="C30" i="1" l="1"/>
  <c r="J34" i="2" l="1"/>
  <c r="J88" i="2"/>
  <c r="J89" i="2"/>
  <c r="J90" i="2"/>
  <c r="J91" i="2"/>
  <c r="J92" i="2"/>
  <c r="J93" i="2"/>
  <c r="J94" i="2"/>
  <c r="J95" i="2"/>
  <c r="J87" i="2"/>
  <c r="L87" i="2" s="1"/>
  <c r="L92" i="2" l="1"/>
  <c r="L90" i="2"/>
  <c r="J78" i="2"/>
  <c r="L78" i="2" s="1"/>
  <c r="J70" i="2"/>
  <c r="L70" i="2" s="1"/>
  <c r="J58" i="2"/>
  <c r="L58" i="2" s="1"/>
  <c r="J54" i="2"/>
  <c r="L54" i="2" s="1"/>
  <c r="N18" i="1" s="1"/>
  <c r="J38" i="2"/>
  <c r="L38" i="2" s="1"/>
  <c r="L34" i="2"/>
  <c r="N17" i="1" s="1"/>
  <c r="T17" i="1" s="1"/>
  <c r="J30" i="2"/>
  <c r="L30" i="2" l="1"/>
  <c r="J42" i="2"/>
  <c r="N19" i="1"/>
  <c r="N20" i="1"/>
  <c r="B17" i="1"/>
  <c r="G30" i="1" l="1"/>
  <c r="J49" i="2" l="1"/>
  <c r="J48" i="2"/>
  <c r="J47" i="2"/>
  <c r="J46" i="2"/>
  <c r="P4" i="3" l="1"/>
  <c r="J105" i="2" l="1"/>
  <c r="T27" i="1"/>
  <c r="L99" i="2"/>
  <c r="C12" i="3" l="1"/>
  <c r="C11" i="3"/>
  <c r="C10" i="3"/>
  <c r="C9" i="3"/>
  <c r="C8" i="3"/>
  <c r="O21" i="3"/>
  <c r="O20" i="3"/>
  <c r="O19" i="3"/>
  <c r="O18" i="3"/>
  <c r="K20" i="2" l="1"/>
  <c r="K19" i="2"/>
  <c r="K18" i="2"/>
  <c r="K17" i="2"/>
  <c r="K16" i="2"/>
  <c r="K15" i="2"/>
  <c r="K14" i="2"/>
  <c r="K13" i="2"/>
  <c r="K12" i="2"/>
  <c r="K22" i="2" l="1"/>
  <c r="K21" i="2"/>
  <c r="K24" i="2" s="1"/>
  <c r="J99" i="2" l="1"/>
  <c r="J102" i="2" s="1"/>
  <c r="J22" i="3" l="1"/>
  <c r="H22" i="3"/>
  <c r="H24" i="3" s="1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N24" i="3" l="1"/>
  <c r="J24" i="3"/>
  <c r="N21" i="1" l="1"/>
  <c r="N29" i="1" s="1"/>
  <c r="S21" i="1"/>
  <c r="L82" i="2"/>
  <c r="L50" i="2"/>
  <c r="J50" i="2"/>
  <c r="R21" i="1"/>
  <c r="Q21" i="1"/>
  <c r="P21" i="1"/>
  <c r="P29" i="1" s="1"/>
  <c r="O21" i="1"/>
  <c r="O29" i="1" s="1"/>
  <c r="T20" i="1"/>
  <c r="P21" i="3" s="1"/>
  <c r="AP42" i="5"/>
  <c r="AO42" i="5"/>
  <c r="AN42" i="5"/>
  <c r="AM42" i="5"/>
  <c r="AL42" i="5"/>
  <c r="AK42" i="5"/>
  <c r="AJ42" i="5"/>
  <c r="AI42" i="5"/>
  <c r="AH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T18" i="1"/>
  <c r="F4" i="4"/>
  <c r="O4" i="3" s="1"/>
  <c r="U4" i="2"/>
  <c r="G4" i="4" s="1"/>
  <c r="G29" i="4"/>
  <c r="T19" i="1"/>
  <c r="P20" i="3" s="1"/>
  <c r="P19" i="3" l="1"/>
  <c r="T21" i="1"/>
  <c r="T29" i="1" s="1"/>
  <c r="N22" i="1"/>
  <c r="J101" i="2"/>
  <c r="J82" i="2"/>
  <c r="AQ42" i="5"/>
  <c r="U22" i="1" l="1"/>
  <c r="L22" i="3" l="1"/>
  <c r="P22" i="3" s="1"/>
  <c r="P18" i="3"/>
  <c r="I13" i="1"/>
  <c r="I14" i="1" s="1"/>
  <c r="L23" i="3"/>
  <c r="J103" i="2"/>
  <c r="B18" i="1"/>
  <c r="L24" i="3" l="1"/>
  <c r="P24" i="3" s="1"/>
  <c r="P23" i="3"/>
  <c r="B20" i="1"/>
  <c r="B19" i="1"/>
</calcChain>
</file>

<file path=xl/comments1.xml><?xml version="1.0" encoding="utf-8"?>
<comments xmlns="http://schemas.openxmlformats.org/spreadsheetml/2006/main">
  <authors>
    <author>Jorge Suarez</author>
    <author>Monica</author>
    <author>Celia Velásquez</author>
  </authors>
  <commentList>
    <comment ref="J6" authorId="0" shapeId="0">
      <text>
        <r>
          <rPr>
            <sz val="10"/>
            <color indexed="81"/>
            <rFont val="Tahoma"/>
            <family val="2"/>
          </rPr>
          <t>Seleccione el tipo de acto administrativo que corresponda</t>
        </r>
      </text>
    </comment>
    <comment ref="K6" authorId="0" shapeId="0">
      <text>
        <r>
          <rPr>
            <sz val="10"/>
            <color indexed="81"/>
            <rFont val="Tahoma"/>
            <family val="2"/>
          </rPr>
          <t>Digite el Numero de acto administrativo</t>
        </r>
      </text>
    </comment>
    <comment ref="L6" authorId="0" shapeId="0">
      <text>
        <r>
          <rPr>
            <sz val="10"/>
            <color indexed="81"/>
            <rFont val="Tahoma"/>
            <family val="2"/>
          </rPr>
          <t>Ingrese la fecha del Acto Administrativo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Los gastos operativos de inversión no suman al techo presupuestal del proyecto</t>
        </r>
      </text>
    </comment>
    <comment ref="B15" authorId="2" shapeId="0">
      <text>
        <r>
          <rPr>
            <b/>
            <sz val="14"/>
            <color indexed="81"/>
            <rFont val="Tahoma"/>
            <family val="2"/>
          </rPr>
          <t>IMPORTANTE:</t>
        </r>
        <r>
          <rPr>
            <sz val="14"/>
            <color indexed="81"/>
            <rFont val="Tahoma"/>
            <family val="2"/>
          </rPr>
          <t xml:space="preserve"> 
Las</t>
        </r>
        <r>
          <rPr>
            <sz val="12"/>
            <color indexed="81"/>
            <rFont val="Tahoma"/>
            <family val="2"/>
          </rPr>
          <t xml:space="preserve"> actividades del Plan de Acción se diligencian en la hoja D </t>
        </r>
        <r>
          <rPr>
            <b/>
            <sz val="12"/>
            <color indexed="81"/>
            <rFont val="Tahoma"/>
            <family val="2"/>
          </rPr>
          <t>COLUMNA B</t>
        </r>
        <r>
          <rPr>
            <sz val="12"/>
            <color indexed="81"/>
            <rFont val="Tahoma"/>
            <family val="2"/>
          </rPr>
          <t xml:space="preserve"> a partir der la celda B18</t>
        </r>
      </text>
    </comment>
    <comment ref="F15" authorId="0" shapeId="0">
      <text>
        <r>
          <rPr>
            <b/>
            <sz val="14"/>
            <color indexed="81"/>
            <rFont val="Tahoma"/>
            <family val="2"/>
          </rPr>
          <t xml:space="preserve">IMPORTANTE
</t>
        </r>
        <r>
          <rPr>
            <sz val="14"/>
            <color indexed="81"/>
            <rFont val="Tahoma"/>
            <family val="2"/>
          </rPr>
          <t>Las actividades del POA se diligencian en esta hoja y son cargables en la hoja B por desplegable habilitado en la columna B de la HOJA B a partir de la celda B17</t>
        </r>
      </text>
    </comment>
    <comment ref="N16" authorId="2" shapeId="0">
      <text>
        <r>
          <rPr>
            <sz val="9"/>
            <color indexed="81"/>
            <rFont val="Tahoma"/>
            <family val="2"/>
          </rPr>
          <t xml:space="preserve">Seleccione la fuente correspondiente
</t>
        </r>
      </text>
    </comment>
    <comment ref="O16" authorId="2" shapeId="0">
      <text>
        <r>
          <rPr>
            <sz val="9"/>
            <color indexed="81"/>
            <rFont val="Tahoma"/>
            <family val="2"/>
          </rPr>
          <t xml:space="preserve">Seleccione la fuente correspondiente
</t>
        </r>
      </text>
    </comment>
    <comment ref="P16" authorId="2" shapeId="0">
      <text>
        <r>
          <rPr>
            <sz val="9"/>
            <color indexed="81"/>
            <rFont val="Tahoma"/>
            <family val="2"/>
          </rPr>
          <t xml:space="preserve">Seleccione la fuente correspondiente
</t>
        </r>
      </text>
    </comment>
    <comment ref="Q16" authorId="2" shapeId="0">
      <text>
        <r>
          <rPr>
            <sz val="9"/>
            <color indexed="81"/>
            <rFont val="Tahoma"/>
            <family val="2"/>
          </rPr>
          <t xml:space="preserve">Seleccione la fuente correspondiente
</t>
        </r>
      </text>
    </comment>
    <comment ref="R16" authorId="2" shapeId="0">
      <text>
        <r>
          <rPr>
            <sz val="9"/>
            <color indexed="81"/>
            <rFont val="Tahoma"/>
            <family val="2"/>
          </rPr>
          <t xml:space="preserve">Seleccione la fuente correspondiente
</t>
        </r>
      </text>
    </comment>
    <comment ref="S16" authorId="2" shapeId="0">
      <text>
        <r>
          <rPr>
            <sz val="9"/>
            <color indexed="81"/>
            <rFont val="Tahoma"/>
            <family val="2"/>
          </rPr>
          <t xml:space="preserve">Seleccione la fuente correspondiente
</t>
        </r>
      </text>
    </comment>
    <comment ref="T16" authorId="2" shapeId="0">
      <text>
        <r>
          <rPr>
            <sz val="9"/>
            <color indexed="81"/>
            <rFont val="Tahoma"/>
            <family val="2"/>
          </rPr>
          <t>No debe diligenciarse, ni alterar formulación</t>
        </r>
      </text>
    </comment>
    <comment ref="M26" authorId="0" shapeId="0">
      <text>
        <r>
          <rPr>
            <sz val="12"/>
            <color indexed="81"/>
            <rFont val="Tahoma"/>
            <family val="2"/>
          </rPr>
          <t xml:space="preserve">Las fuentes y valores de los techos presupuestales </t>
        </r>
        <r>
          <rPr>
            <b/>
            <sz val="12"/>
            <color indexed="81"/>
            <rFont val="Tahoma"/>
            <family val="2"/>
          </rPr>
          <t>solo pueden ser modificados por acto administrativo</t>
        </r>
        <r>
          <rPr>
            <sz val="12"/>
            <color indexed="81"/>
            <rFont val="Tahoma"/>
            <family val="2"/>
          </rPr>
          <t xml:space="preserve"> en firme que lo ordene </t>
        </r>
      </text>
    </comment>
    <comment ref="T26" authorId="2" shapeId="0">
      <text>
        <r>
          <rPr>
            <sz val="9"/>
            <color indexed="81"/>
            <rFont val="Tahoma"/>
            <family val="2"/>
          </rPr>
          <t>No debe diligenciarse, ni alterar formulación</t>
        </r>
      </text>
    </comment>
  </commentList>
</comments>
</file>

<file path=xl/comments2.xml><?xml version="1.0" encoding="utf-8"?>
<comments xmlns="http://schemas.openxmlformats.org/spreadsheetml/2006/main">
  <authors>
    <author>Jorge Suarez</author>
    <author>Celia Velásquez</author>
  </authors>
  <commentList>
    <comment ref="G10" authorId="0" shapeId="0">
      <text>
        <r>
          <rPr>
            <sz val="9"/>
            <color indexed="81"/>
            <rFont val="Tahoma"/>
            <family val="2"/>
          </rPr>
          <t>Información que NO
DEBE ser modificada salvo ajustes de la planta de personal, los cuales deben ser comunicados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 xml:space="preserve">Información que NO DEBE ser modificada
</t>
        </r>
      </text>
    </comment>
    <comment ref="I10" authorId="0" shapeId="0">
      <text>
        <r>
          <rPr>
            <sz val="12"/>
            <color indexed="81"/>
            <rFont val="Tahoma"/>
            <family val="2"/>
          </rPr>
          <t>Diligenciar unicamente el número de funcionarios que por cada código y grado estan asignados con exclusividad al proyecto</t>
        </r>
        <r>
          <rPr>
            <sz val="14"/>
            <color indexed="81"/>
            <rFont val="Tahoma"/>
            <family val="2"/>
          </rPr>
          <t>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Información que NO DEBE ser modificada</t>
        </r>
      </text>
    </comment>
    <comment ref="K10" authorId="0" shapeId="0">
      <text>
        <r>
          <rPr>
            <sz val="12"/>
            <color indexed="81"/>
            <rFont val="Tahoma"/>
            <family val="2"/>
          </rPr>
          <t>Columnas formulada, no requiere ser diligenciada, ni alterada en su formulación</t>
        </r>
      </text>
    </comment>
    <comment ref="K26" authorId="0" shapeId="0">
      <text>
        <r>
          <rPr>
            <sz val="11"/>
            <color indexed="81"/>
            <rFont val="Tahoma"/>
            <family val="2"/>
          </rPr>
          <t>Seleccionar la  fuente de recursos de la acitividad POA conforme el objeto de Gasto establecido</t>
        </r>
      </text>
    </comment>
    <comment ref="L26" authorId="1" shapeId="0">
      <text>
        <r>
          <rPr>
            <b/>
            <sz val="12"/>
            <color indexed="81"/>
            <rFont val="Tahoma"/>
            <family val="2"/>
          </rPr>
          <t>El valor debe incluir el 4x1000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1" shapeId="0">
      <text>
        <r>
          <rPr>
            <sz val="9"/>
            <color indexed="81"/>
            <rFont val="Tahoma"/>
            <family val="2"/>
          </rPr>
          <t>Selección el objeto de gasto que corresponda diferente a recurso humano externo, teniendo en cuenta el clasificador de objetos de gasto de la contraloria General de la República</t>
        </r>
      </text>
    </comment>
    <comment ref="J44" authorId="1" shapeId="0">
      <text>
        <r>
          <rPr>
            <b/>
            <sz val="9"/>
            <color indexed="81"/>
            <rFont val="Tahoma"/>
            <family val="2"/>
          </rPr>
          <t xml:space="preserve">El valor total debe tener incluido el 4*1000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4" authorId="0" shapeId="0">
      <text>
        <r>
          <rPr>
            <sz val="11"/>
            <color indexed="81"/>
            <rFont val="Tahoma"/>
            <family val="2"/>
          </rPr>
          <t>Seleccionar la  fuente de recursos de la acitividad POA conforme el objeto de Gasto establecido</t>
        </r>
      </text>
    </comment>
    <comment ref="L44" authorId="1" shapeId="0">
      <text>
        <r>
          <rPr>
            <b/>
            <sz val="12"/>
            <color indexed="81"/>
            <rFont val="Tahoma"/>
            <family val="2"/>
          </rPr>
          <t>El valor debe incluir el 4x1000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La actividad POA se carga en la hoja A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Selección el objeto de gasto que corresponda diferente a recurso humano externo, teniendo en cuenta el clasificador de objetos de gasto de la contraloria General de la República y que se configuro en el desplegable
</t>
        </r>
      </text>
    </comment>
    <comment ref="J52" authorId="0" shapeId="0">
      <text>
        <r>
          <rPr>
            <b/>
            <sz val="11"/>
            <color indexed="81"/>
            <rFont val="Tahoma"/>
            <family val="2"/>
          </rPr>
          <t>Mantener Formulación</t>
        </r>
      </text>
    </comment>
    <comment ref="K52" authorId="0" shapeId="0">
      <text>
        <r>
          <rPr>
            <sz val="9"/>
            <color indexed="81"/>
            <rFont val="Tahoma"/>
            <family val="2"/>
          </rPr>
          <t>seleccione la fuente de recursos</t>
        </r>
      </text>
    </comment>
    <comment ref="L52" authorId="1" shapeId="0">
      <text>
        <r>
          <rPr>
            <b/>
            <sz val="9"/>
            <color indexed="81"/>
            <rFont val="Tahoma"/>
            <family val="2"/>
          </rPr>
          <t>El valor debe incluir el 4x1000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4" authorId="0" shapeId="0">
      <text>
        <r>
          <rPr>
            <sz val="9"/>
            <color indexed="81"/>
            <rFont val="Tahoma"/>
            <family val="2"/>
          </rPr>
          <t>Mantener formulación</t>
        </r>
      </text>
    </comment>
    <comment ref="K84" authorId="0" shapeId="0">
      <text>
        <r>
          <rPr>
            <sz val="11"/>
            <color indexed="81"/>
            <rFont val="Tahoma"/>
            <family val="2"/>
          </rPr>
          <t>Seleccionar la  fuente de recursos de la acitividad POA conforme el objeto de Gasto establecido</t>
        </r>
      </text>
    </comment>
    <comment ref="L84" authorId="1" shapeId="0">
      <text>
        <r>
          <rPr>
            <b/>
            <sz val="12"/>
            <color indexed="81"/>
            <rFont val="Tahoma"/>
            <family val="2"/>
          </rPr>
          <t>El valor debe incluir el 4x1000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Jorge Suarez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Jorge Suarez:</t>
        </r>
        <r>
          <rPr>
            <sz val="9"/>
            <color indexed="81"/>
            <rFont val="Tahoma"/>
            <family val="2"/>
          </rPr>
          <t xml:space="preserve">
VER LISTADO DE PRECIOS DE ALMACEN (PROCESO RECURSOS FISICOS Y FINANCIEROS)
DILIGENCIAR CONFORME LOS CODIGOS, DENOMINACIONES Y VALORES DE CADA GRUPO DE ELEMENTOS RELACIONADOS.</t>
        </r>
      </text>
    </comment>
  </commentList>
</comments>
</file>

<file path=xl/comments4.xml><?xml version="1.0" encoding="utf-8"?>
<comments xmlns="http://schemas.openxmlformats.org/spreadsheetml/2006/main">
  <authors>
    <author>Jorge Suarez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No combinar celdas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El valor debe diligenciarse en total por cada actividad, sin combinar celdas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El valor debe diligenciarse en total por cada actividad, sin combinar celdas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El valor debe diligenciarse en total por cada actividad, sin combinar celdas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Jorge Suarez: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Mantener formulacion y no combinar celdas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Mantener formulacion y no combinar celdas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El valor debe ser el mismo de la hoja A cerlda I12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Valores asigandos por presupuesto</t>
        </r>
      </text>
    </comment>
    <comment ref="A24" authorId="0" shapeId="0">
      <text>
        <r>
          <rPr>
            <b/>
            <sz val="12"/>
            <color indexed="81"/>
            <rFont val="Tahoma"/>
            <family val="2"/>
          </rPr>
          <t>No alterar la formulación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1" authorId="0" shapeId="0">
      <text>
        <r>
          <rPr>
            <sz val="11"/>
            <color theme="1"/>
            <rFont val="Arial"/>
            <family val="2"/>
          </rPr>
          <t>======
ID#AAAAO2wtWRE
    (2021-09-02 20:47:59)
en PAI se llama gestión integral de residuos solidos</t>
        </r>
      </text>
    </comment>
    <comment ref="D82" authorId="0" shapeId="0">
      <text>
        <r>
          <rPr>
            <sz val="11"/>
            <color theme="1"/>
            <rFont val="Arial"/>
            <family val="2"/>
          </rPr>
          <t>======
ID#AAAAO2li3JM
    (2021-09-02 20:47:59)
Implementar un programa para promover la gestión integral de residuos peligrosos en sectores productivos</t>
        </r>
      </text>
    </comment>
  </commentList>
</comments>
</file>

<file path=xl/comments6.xml><?xml version="1.0" encoding="utf-8"?>
<comments xmlns="http://schemas.openxmlformats.org/spreadsheetml/2006/main">
  <authors>
    <author>Natalia Suarez</author>
  </authors>
  <commentList>
    <comment ref="AE17" authorId="0" shapeId="0">
      <text>
        <r>
          <rPr>
            <b/>
            <sz val="9"/>
            <color indexed="81"/>
            <rFont val="Tahoma"/>
            <family val="2"/>
          </rPr>
          <t>Natalia Suarez:</t>
        </r>
        <r>
          <rPr>
            <sz val="9"/>
            <color indexed="81"/>
            <rFont val="Tahoma"/>
            <family val="2"/>
          </rPr>
          <t xml:space="preserve">
es un doce es que esta en planta</t>
        </r>
      </text>
    </comment>
  </commentList>
</comments>
</file>

<file path=xl/sharedStrings.xml><?xml version="1.0" encoding="utf-8"?>
<sst xmlns="http://schemas.openxmlformats.org/spreadsheetml/2006/main" count="1766" uniqueCount="1059">
  <si>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</si>
  <si>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</si>
  <si>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</si>
  <si>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</si>
  <si>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</si>
  <si>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</si>
  <si>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</si>
  <si>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</si>
  <si>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</si>
  <si>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ELABORÓ</t>
  </si>
  <si>
    <t>NOMBRE</t>
  </si>
  <si>
    <t>CARGO / ROL</t>
  </si>
  <si>
    <t>FECHA</t>
  </si>
  <si>
    <t>CORPORACIÓN AUTONOMA REGIONAL DE BOYACÁ</t>
  </si>
  <si>
    <t>CANTIDAD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</si>
  <si>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</si>
  <si>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</si>
  <si>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</si>
  <si>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</si>
  <si>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</si>
  <si>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</si>
  <si>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</si>
  <si>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</si>
  <si>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</si>
  <si>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</si>
  <si>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>VALOR UNITARIO $</t>
  </si>
  <si>
    <t>UNIDAD DE MEDIDA</t>
  </si>
  <si>
    <t>PLAZO</t>
  </si>
  <si>
    <t>APORTE CORPOBOYACA</t>
  </si>
  <si>
    <t>ENTE EJECUTOR</t>
  </si>
  <si>
    <t>NOMBRE DEL PROYECTO</t>
  </si>
  <si>
    <t>LINEA ESTRATEGICA PGAR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</si>
  <si>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</si>
  <si>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</si>
  <si>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</si>
  <si>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</si>
  <si>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</si>
  <si>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</si>
  <si>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</si>
  <si>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</si>
  <si>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</si>
  <si>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</si>
  <si>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</si>
  <si>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</si>
  <si>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</si>
  <si>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</si>
  <si>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</si>
  <si>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</si>
  <si>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DESCRIPCION DEL ELEMENTO</t>
  </si>
  <si>
    <t>CODIGO ALMACEN</t>
  </si>
  <si>
    <t>VALOR TOTAL  $</t>
  </si>
  <si>
    <t>INDICADOR</t>
  </si>
  <si>
    <t>TOTAL META FISICA</t>
  </si>
  <si>
    <t>Tecnico</t>
  </si>
  <si>
    <t>GRADO</t>
  </si>
  <si>
    <t>VALOR ANUAL</t>
  </si>
  <si>
    <t>DENOMINACION</t>
  </si>
  <si>
    <t>VERSION</t>
  </si>
  <si>
    <t>APROBÓ</t>
  </si>
  <si>
    <t>PLANTA PERSONAL  (SI APLICA)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</si>
  <si>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</si>
  <si>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</si>
  <si>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</si>
  <si>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</si>
  <si>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</si>
  <si>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</si>
  <si>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</si>
  <si>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>ACTIVIDAD</t>
  </si>
  <si>
    <t>LINEA BASE</t>
  </si>
  <si>
    <t>ACTIVIDADES POA</t>
  </si>
  <si>
    <t>SUBTOTAL</t>
  </si>
  <si>
    <t xml:space="preserve">ACTIVIDADES ACCIONES OPERATIVAS  PROYECTO PA </t>
  </si>
  <si>
    <t>OBJETIVO DEL PROYECTO</t>
  </si>
  <si>
    <t>D. -  ACCIONES OPERATIVAS PROYECTO - CUATRIENIO</t>
  </si>
  <si>
    <t>NOMBRE PROYECTO</t>
  </si>
  <si>
    <t xml:space="preserve">10101-Tasa por Uso del Agua - Vigencia </t>
  </si>
  <si>
    <t>10102- Tasa por Uso del Agua  - Recuperación de cartera</t>
  </si>
  <si>
    <t>10104- Tasa por Uso del Agua  - Excedentes Financieros</t>
  </si>
  <si>
    <t xml:space="preserve">10201- Tasa Retributiva por  Vertimientos  - Vigencia </t>
  </si>
  <si>
    <t>10202- Tasa Retributiva por  Vertimientos   - Recuperación de cartera</t>
  </si>
  <si>
    <t>10203- Tasa Retributiva por  Vertimientos   - Rendimientos Financieros</t>
  </si>
  <si>
    <t>10204-Tasa Retributiva por  Vertimientos   - Excedentes Financieros</t>
  </si>
  <si>
    <t xml:space="preserve">10301- Tasa Compensatoria por Caza de Fauna Silvestre - Vigencia </t>
  </si>
  <si>
    <t>10302- Tasa Compensatoria por Caza de Fauna Silvestre  - Recuperación de cartera</t>
  </si>
  <si>
    <t>10303- Tasa Compensatoria por Caza de Fauna Silvestre  - Rendimientos Financieros</t>
  </si>
  <si>
    <t>10304-Tasa Compensatoria por Caza de Fauna Silvestre  - Excedentes Financieros</t>
  </si>
  <si>
    <t xml:space="preserve">10401- Tasa Aprovechamiento Forestal  - Vigencia </t>
  </si>
  <si>
    <t>10402- Tasa Aprovechamiento Forestal  - Recuperación de cartera</t>
  </si>
  <si>
    <t>10403- Tasa Aprovechamiento Forestal  - Rendimientos Financieros</t>
  </si>
  <si>
    <t>10404- Tasa Aprovechamiento Forestal  - Excedentes Financieros</t>
  </si>
  <si>
    <t xml:space="preserve">20101- Evaluación y Seguimiento  de Licencias y Trámites Ambientales,  y Expedición de Salvoconductos S- Movilización de Madera -Vigencia </t>
  </si>
  <si>
    <t>20102-Evaluación y Seguimiento  de Licencias y Trámites Ambientales,  y Expedición de Salvoconductos S- Movilización de Madera  - Recuperación de cartera</t>
  </si>
  <si>
    <t>20103- Evaluación y Seguimiento  de Licencias y Trámites Ambientales,  y Expedición de Salvoconductos S- Movilización de Madera  - Rendimientos Financieros</t>
  </si>
  <si>
    <t>20104-Evaluación y Seguimiento  de Licencias y Trámites Ambientales,  y Expedición de Salvoconductos S- Movilización de Madera - Excedentes Financieros</t>
  </si>
  <si>
    <t xml:space="preserve">20201-Derechos de Explotación de Recursos (Playa Blanca) - Vigencia </t>
  </si>
  <si>
    <t>20202-Derechos de Explotación de Recursos (Playa Blanca) - Recuperación de cartera</t>
  </si>
  <si>
    <t>20203-Derechos de Explotación de Recursos (Playa Blanca) - Rendimientos Financieros</t>
  </si>
  <si>
    <t>20204-Derechos de Explotación de Recursos (Playa Blanca) - Excedentes Financieros</t>
  </si>
  <si>
    <t xml:space="preserve">20301-Multas, Sanciones y Reintegros, Devoluciones y Diversos - Vigencia </t>
  </si>
  <si>
    <t>20302- Multas, Sanciones y Reintegros, Devoluciones y Diversos - Recuperación de cartera</t>
  </si>
  <si>
    <t>20303-Multas, Sanciones y Reintegros, Devoluciones y Diversos - Rendimientos Financieros</t>
  </si>
  <si>
    <t>20304-Multas, Sanciones y Reintegros, Devoluciones y Diversos - Excedentes Financieros</t>
  </si>
  <si>
    <t xml:space="preserve">30101-Sobretasa Y/O Porcentaje  Ambiental Al Impuesto Predial   - Vigencia </t>
  </si>
  <si>
    <t>30102-Sobretasa Y/O Porcentaje  Ambiental Al Impuesto Predial   - Recuperación de cartera</t>
  </si>
  <si>
    <t>30103-Sobretasa Y/O Porcentaje  Ambiental Al Impuesto Predial   - Rendimientos Financieros</t>
  </si>
  <si>
    <t>30104-Sobretasa Y/O Porcentaje  Ambiental Al Impuesto Predial   - Excedentes Financieros</t>
  </si>
  <si>
    <t xml:space="preserve">51101-Termoeléctrico- GENSA  - Vigencia </t>
  </si>
  <si>
    <t>51102-Termoeléctrico- GENSA  - Recuperación de cartera</t>
  </si>
  <si>
    <t>51103-Termoeléctrico- GENSA  - Rendimientos Financieros</t>
  </si>
  <si>
    <t>51104-Termoeléctrico- GENSA  - Excedentes Financieros</t>
  </si>
  <si>
    <t xml:space="preserve">51201-Termoeléctrico- Electro Sochagota  - Vigencia </t>
  </si>
  <si>
    <t>51202-Termoeléctrico- Electro Sochagota  - Recuperación de cartera</t>
  </si>
  <si>
    <t>51203-Termoeléctrico- Electro Sochagota  - Rendimientos Financieros</t>
  </si>
  <si>
    <t>51204-Termoeléctrico- Electro Sochagota  - Excedentes Financieros</t>
  </si>
  <si>
    <t xml:space="preserve">52101-Hidroeléctrico - Hidrosogamoso  - Vigencia </t>
  </si>
  <si>
    <t>52102-Hidroeléctrico - Hidrosogamoso  - Recuperación de cartera</t>
  </si>
  <si>
    <t>52103-Hidroeléctrico - Hidrosogamoso  - Rendimientos Financieros</t>
  </si>
  <si>
    <t>52104-Hidroeléctrico - Hidrosogamoso  - Excedentes Financieros</t>
  </si>
  <si>
    <t xml:space="preserve">52201-Hidroeléctrico- Chivor  - Vigencia </t>
  </si>
  <si>
    <t>52202-Hidroeléctrico- Chivor  - Recuperación de cartera</t>
  </si>
  <si>
    <t>52203-Hidroeléctrico- Chivor  - Rendimientos Financieros</t>
  </si>
  <si>
    <t>52204-Hidroeléctrico- Chivor  - Excedentes Financieros</t>
  </si>
  <si>
    <t xml:space="preserve">53101-Autogeneración - OCENSA  - Vigencia </t>
  </si>
  <si>
    <t>53102-Autogeneración - OCENSA  - Recuperación de cartera</t>
  </si>
  <si>
    <t>53103-Autogeneración - OCENSA  - Rendimientos Financieros</t>
  </si>
  <si>
    <t>53104-Autogeneración - OCENSA  - Excedentes Financieros</t>
  </si>
  <si>
    <t>FUENTE DE RECURSOS</t>
  </si>
  <si>
    <t>LISTADO OBJETOS DE GASTO</t>
  </si>
  <si>
    <t>ACTIVIDAD POA
( A )</t>
  </si>
  <si>
    <t xml:space="preserve">OBJETO DE GASTO
( B )
</t>
  </si>
  <si>
    <t>CANTIDAD
( E )</t>
  </si>
  <si>
    <t>No. DE MESES
( G )</t>
  </si>
  <si>
    <t>VALOR TOTAL $
( H )
=(E*F*G)*1,004</t>
  </si>
  <si>
    <t xml:space="preserve">51401-Autogeneración - ARGOS  - Vigencia </t>
  </si>
  <si>
    <t>51402-Autogeneración - ARGOS  - Recuperación de cartera</t>
  </si>
  <si>
    <t>51404-Autogeneración - ARGOS  - Excedentes Financieros</t>
  </si>
  <si>
    <t>Versión 3</t>
  </si>
  <si>
    <t>AREA TEMATICA</t>
  </si>
  <si>
    <t>VALOR</t>
  </si>
  <si>
    <t>OBJETO DEL CONTRATO
( C )</t>
  </si>
  <si>
    <t>PERFIL
( D )</t>
  </si>
  <si>
    <t>EXPERIENCIA
( E )</t>
  </si>
  <si>
    <t>CANTIDAD
( F )</t>
  </si>
  <si>
    <t>VALOR MENSUAL $
( G )</t>
  </si>
  <si>
    <t>No. DE MESES
( H )</t>
  </si>
  <si>
    <t>UNIDAD
( D )</t>
  </si>
  <si>
    <t>OTROS CONTRATOS A REALIZAR DIFERENTES A RECURSO HUMANO EXTERNO Y CONVENIOS</t>
  </si>
  <si>
    <t>VALOR UNITARIO
( F )</t>
  </si>
  <si>
    <t>APORTE CONTRAPARTIDA (SI APLICA)</t>
  </si>
  <si>
    <t>Adición / reducción (4):</t>
  </si>
  <si>
    <t>IMG ASOCIADO</t>
  </si>
  <si>
    <t>CATEGORIA TEMATICA</t>
  </si>
  <si>
    <t>PG RES 667-2016</t>
  </si>
  <si>
    <t>Indicadores Mínimos de gestión</t>
  </si>
  <si>
    <t>Porcentaje de avance en la formulación y/o ajuste de los Planes de Ordenación y Manejo de Cuencas (POMCAS), Planes de Manejo de Acuiferos (PMA), y Planes de Manejo de Microcuencas (PMM).</t>
  </si>
  <si>
    <t>Porcentaje promedio de avance en la formulación de los POMCA en el tiempo t</t>
  </si>
  <si>
    <t>Porcentaje promedio de avance en la formulación de los PMA en el tiempo t</t>
  </si>
  <si>
    <t>Porcentaje promedio de avance en la formulación de los PMM en el tiempo t</t>
  </si>
  <si>
    <t>Porcentaje de entes territoriales asesorados en la incorporación, planificación y ejecución de acciones relacionadas con cambio climático en el marco de los instrumentos de planificación territorial</t>
  </si>
  <si>
    <t>Elaborar informes de análisis de la incorporación de cambio climático en el proceso de formulación de los PDD, PDM y POT</t>
  </si>
  <si>
    <t>Entregar a los territorios documentos con recomendaciones y orientaciones especificas para la incorporación, planificación y ejecución de acciones de cambio climático en los instrumentos de planificación del desarrollo y de ordenamiento territorial</t>
  </si>
  <si>
    <t>Elaborar estudios para medir el riesgo climático en la jurisdicción y realizar la socialización con los entes territoriales</t>
  </si>
  <si>
    <t>Elaboración y difusión de estudios sobre las oportunidades del cambio climático a nivel regional</t>
  </si>
  <si>
    <t>Fortalecer los sistemas de información que perrmiten generr conocimiento del cambio climático y sus efectos a nivel regional y local</t>
  </si>
  <si>
    <t>Realizar eventos de capacitación para la incorporación de cambio climático en los PDD, PDM y POT</t>
  </si>
  <si>
    <t>Porcentaje de la superficie de áreas protegidas regionales declaradas, homologadas, o recategorizadas, inscritas en el RUNAP</t>
  </si>
  <si>
    <t>Áreas Protegidas continentales</t>
  </si>
  <si>
    <t>Áreas Protegidas marinas, costeras e insulares</t>
  </si>
  <si>
    <t>Porcentaje de avance en la formulación del Plan de Ordenación Forestal</t>
  </si>
  <si>
    <t>Hectáreas forestales a ser actualizadas en el Plan de Ordenación Forestal en el cuatrienio</t>
  </si>
  <si>
    <t>Hectáreas forestales a ser ordenadas en el Plan de Ordenación Forestal en el cuatrienio</t>
  </si>
  <si>
    <t>Porcentaje de municipios asesorados o asistidos en la inclusión del componenente ambiental en los procesos de planificacion y ordenamiento territorial, con enfásis en la incorporación de las determinantes ambientales para la revisión y ajuste de los POT</t>
  </si>
  <si>
    <t>Realizar eventos de socialización y capacitación a los municipios y distritos en la inclusión del componente ambiental</t>
  </si>
  <si>
    <t>Socializar con los municipios la información derivada de sus sistemas de información relacionado con el conocimiento del estado del ambiente a nivel regional y local</t>
  </si>
  <si>
    <t>Capacitar a los municipios y distritos en lo relacionado con el proceso de concertación de los asuntos exclusivamente ambientales de los POT</t>
  </si>
  <si>
    <t xml:space="preserve">Porcentaje de redes y estaciones de monitoreo en operación </t>
  </si>
  <si>
    <t>Agua</t>
  </si>
  <si>
    <t>Monitoreo de Aire</t>
  </si>
  <si>
    <t>Otras redes y estaciones de monitoreo en operación</t>
  </si>
  <si>
    <t>Porcentaje de actualización y reporte de la información en el SIAC</t>
  </si>
  <si>
    <t>SIRH- Sistema de Información del Recurso Hídrico</t>
  </si>
  <si>
    <t>SISAIRE-Sistema de Información sobre Calidad del Aire</t>
  </si>
  <si>
    <t>SNIF-Sistema Nacional de Información Forestal</t>
  </si>
  <si>
    <t>RESPEL-Registro de Generadores de Residuos o Desechos Peligrosos</t>
  </si>
  <si>
    <t>SIUR-Subsistema de información sobre uso de recursos naturales renovables</t>
  </si>
  <si>
    <t>Porcentaje de autorizaciones ambientales con seguimiento</t>
  </si>
  <si>
    <t>Seguimiento licencias ambientales</t>
  </si>
  <si>
    <t>Seguimiento concesiones de agua</t>
  </si>
  <si>
    <t>Seguimiento Permiso de vertimientos y PSMV</t>
  </si>
  <si>
    <t>Seguimiento Permiso de aprovechamiento forestal</t>
  </si>
  <si>
    <t>Seguimiento Permiso de emisiones atmósfericas</t>
  </si>
  <si>
    <t xml:space="preserve">Tiempo promedio de tramite para la resolucion de autorizaciones ambientales otorgadas por la corporación </t>
  </si>
  <si>
    <t>Licencias ambientales</t>
  </si>
  <si>
    <t>Concesiones de agua</t>
  </si>
  <si>
    <t>Permisos de vertimiento</t>
  </si>
  <si>
    <t>Permisos de aprovechamiento forestal</t>
  </si>
  <si>
    <t>Permisos de emisiones atmosféricas</t>
  </si>
  <si>
    <t>Porcentaje de procesos sancionatorios resueltos</t>
  </si>
  <si>
    <t>Actos administrativos de determinación de la responsabilidad</t>
  </si>
  <si>
    <t>Actos administrativos de cesación de procedimiento</t>
  </si>
  <si>
    <t>Porcentaje de  Planes de Ordenación y Manejo de Cuencas (POMCAS), Planes de Manejo de Acuiferos (PMA), y Planes de Manejo de Microcuencas (PMM) en ejecución</t>
  </si>
  <si>
    <t>Porcentaje de POMCA en ejecución (PPOMCASEE), en el tiempo t</t>
  </si>
  <si>
    <t>Porcentaje de Planes de Manejo de Acuiferos (PMA) en ejecución, en el tiempo t</t>
  </si>
  <si>
    <t>Porcentaje de Planes de Manejo de Microcuencas (PMM) en ejecución, en el tiempo t</t>
  </si>
  <si>
    <t>Porcentaje de suelos degradados en recuperación o rehabilitación</t>
  </si>
  <si>
    <t>Recuperación</t>
  </si>
  <si>
    <t xml:space="preserve">Rehabilitación </t>
  </si>
  <si>
    <t>Porcentaje de especies amenazadas con medidas de conservación y manejo en ejecución.</t>
  </si>
  <si>
    <t>Especies de flora amenazadas continentales</t>
  </si>
  <si>
    <t>Especies de fauna amenazadas continentales</t>
  </si>
  <si>
    <t>Especies de flora amenazadas marinas</t>
  </si>
  <si>
    <t>Especies de fauna amenazadas marinas</t>
  </si>
  <si>
    <t>Porcentaje de especies invasoras con medidas de prevención, control y manejo en ejecución</t>
  </si>
  <si>
    <t>Especies de flora invasora continentales</t>
  </si>
  <si>
    <t>Especies de fauna invasora continentales</t>
  </si>
  <si>
    <t>Especies de flora invasora marinas</t>
  </si>
  <si>
    <t>Especies de fauna invasora marinas</t>
  </si>
  <si>
    <t>Porcentaje de áreas de ecosistemas en restauración, rehabilitación y reforestación.</t>
  </si>
  <si>
    <t>Restauracion</t>
  </si>
  <si>
    <t>Reforestación</t>
  </si>
  <si>
    <t>Implementación de acciones en manejo integrado de zonas costeras</t>
  </si>
  <si>
    <t>Planificación y ordenamiento de la Unidad Ambiental Costera UAC</t>
  </si>
  <si>
    <t>Gestión Ambiental en las zonas costeras de su jurisdicción</t>
  </si>
  <si>
    <t>Articulación junto con los entes territoriales en el manejo integrado de zonas costeras</t>
  </si>
  <si>
    <t>Educación y participación en  manejo integrado de zonas costeras</t>
  </si>
  <si>
    <t>Gestión de información en manejo integrado de zonas costeras</t>
  </si>
  <si>
    <t xml:space="preserve">Porcentaje de sectores con acompañamiento para la reconversion hacia sistemas sostenibles de producción </t>
  </si>
  <si>
    <t>Construcción de agendas sectoriales conjuntas</t>
  </si>
  <si>
    <t>Seguimiento al cumplimiento de las agendas sectoriales</t>
  </si>
  <si>
    <t>Materiales y guias para la producción y consumo sostenible</t>
  </si>
  <si>
    <t>Eventos de capacitación</t>
  </si>
  <si>
    <t>Eventos de socialización</t>
  </si>
  <si>
    <t>Porcentaje de ejecución de acciones en Gestión Ambiental Urbana</t>
  </si>
  <si>
    <t>Planificación y ordenamiento ambiental en áreas urbanas</t>
  </si>
  <si>
    <t>Gestión Ambiental del Riesgo en áreas urbanas</t>
  </si>
  <si>
    <t>Gestión Ambiental del espacio público en áreas urbanas</t>
  </si>
  <si>
    <t>Prevención y control de la contaminación del aire en áreas urbanas (fenómento de acumulación o concentracióon de contaminantes en el aire generado por diferentes tipos entre ellos contaminandte criterio, ruido y olores ofensivos)-</t>
  </si>
  <si>
    <t>Gestión del recurso hídrico en áreas urbanas</t>
  </si>
  <si>
    <t>Gestión de residuos sólidos en áreas urbanas</t>
  </si>
  <si>
    <t>Indice de Calidad Ambiental urbana</t>
  </si>
  <si>
    <t>Participación Ambiental en gestión ambiental urbana</t>
  </si>
  <si>
    <t>Implementación del programa nacional de negocios verdes por la autoridad ambiental</t>
  </si>
  <si>
    <t>Realización de talleres</t>
  </si>
  <si>
    <t>Protocolizar la creación de la ventanilla o nodo de negocios verdes y/o la suscripción de alianza en la A.A.</t>
  </si>
  <si>
    <t>Verificación de negocios verdes</t>
  </si>
  <si>
    <t>Formulacion planes de acción para la ejecución del PNRNV</t>
  </si>
  <si>
    <t>Seguimiento a los planes de acción y de mejora</t>
  </si>
  <si>
    <t>Participación en ferias</t>
  </si>
  <si>
    <t>Comercialización</t>
  </si>
  <si>
    <t>Ejecución de acciones en educación ambiental</t>
  </si>
  <si>
    <t>Participación en CIDEA</t>
  </si>
  <si>
    <t>Suscripción de acuerdos o alianzas para la implementación de estrategias de educación ambiental</t>
  </si>
  <si>
    <t>Acompañamiento e implementación de PRAE</t>
  </si>
  <si>
    <t>Acompañamiento de PROCEDA</t>
  </si>
  <si>
    <t>Acciones especificas de educación ambiental a cargo de las CARS</t>
  </si>
  <si>
    <t>Indicador propio</t>
  </si>
  <si>
    <t>Porcentaje de cuerpos de agua con planes de ordenamiento del recurso hidrico (PORH) adoptados</t>
  </si>
  <si>
    <t>No aplica</t>
  </si>
  <si>
    <t>Porcentaje de páramos delimitados por el MADS, con zonificación y regimenes de usos adoptados por la CAR</t>
  </si>
  <si>
    <t>Porcentaje de Planes de Saneamiento y Manejo de Vertimientos (PSMV) con seguimiento</t>
  </si>
  <si>
    <t>Porcentaje de cuerpos de agua con reglamentación del uso de las aguas</t>
  </si>
  <si>
    <t>Porcentaje de Programas de Uso Eficiente y Ahorro del Agua (PUEAA) con seguimiento</t>
  </si>
  <si>
    <t>Porcentaje de Planes de Gestión Integral de Residuos Sólidos (PGIRS) con seguimiento a metas de aprovechamiento</t>
  </si>
  <si>
    <t>Porcentaje de áreas protegidas con planes de manejo en ejecución</t>
  </si>
  <si>
    <t>N° IMG</t>
  </si>
  <si>
    <t xml:space="preserve">TOTAL $ </t>
  </si>
  <si>
    <t>VALOR TOTAL POR ACTIVIDAD</t>
  </si>
  <si>
    <t>CÓDIGO</t>
  </si>
  <si>
    <t>TOTAL COSTOS ACTIVIDAD</t>
  </si>
  <si>
    <t>N / A</t>
  </si>
  <si>
    <t>NUMERO</t>
  </si>
  <si>
    <t>Resolución</t>
  </si>
  <si>
    <t>Acuerdo</t>
  </si>
  <si>
    <t>TIPO DE ACTO ADMINISTRATIVO</t>
  </si>
  <si>
    <t>Liquidación de Presupuesto</t>
  </si>
  <si>
    <t>Categoria / Tematica</t>
  </si>
  <si>
    <t>VALOR ANUAL POR FUNCIONARIO</t>
  </si>
  <si>
    <t xml:space="preserve">Profesional Especializado </t>
  </si>
  <si>
    <t>Profesional Universitario</t>
  </si>
  <si>
    <t>Negocios verdes sostenibles</t>
  </si>
  <si>
    <t>Buenas prácticas ambientales y producción sostenible</t>
  </si>
  <si>
    <t>Orientación, Apoyo y Seguimiento a los PGIRS</t>
  </si>
  <si>
    <t>Gestión integral de residuos peligrosos</t>
  </si>
  <si>
    <t>Implementación de estratégias de conservación y manejo</t>
  </si>
  <si>
    <t>Gobernanza y mecanismos de conservación de la biodiversidad</t>
  </si>
  <si>
    <t>Restauración Ecológica - Boyacá reverdece</t>
  </si>
  <si>
    <t>Manejo de Especies Invasoras</t>
  </si>
  <si>
    <t>Aprovechamiento Sostenible del Agua</t>
  </si>
  <si>
    <t>Uso eficiente del agua</t>
  </si>
  <si>
    <t>Todos por el agua</t>
  </si>
  <si>
    <t>Instrumentos de planeación y gestión ambiental</t>
  </si>
  <si>
    <t>Instrumentos de planificación para áreas protegidas y Ecosistemas Estratégicos</t>
  </si>
  <si>
    <t>Ordenamiento  territorial</t>
  </si>
  <si>
    <t>Conocimiento del riesgo</t>
  </si>
  <si>
    <t>Reducción del riesgo</t>
  </si>
  <si>
    <t>Educación ambiental</t>
  </si>
  <si>
    <t>Participación y Gobernanza Ambiental</t>
  </si>
  <si>
    <t>Dialogos de conflictos socioambientales- Autoridad Ambiental</t>
  </si>
  <si>
    <t>Seguimiento, Control y Vigilancia al uso, manejo y aprovechamiento de la naturaleza.</t>
  </si>
  <si>
    <t>Redes de Monitoreo y Calidad Ambiental</t>
  </si>
  <si>
    <t>Incentivos a la Conservación y Descontaminación</t>
  </si>
  <si>
    <t>Transparencia y fortalecimiento TIC</t>
  </si>
  <si>
    <t>Fortalecimiento de sistemas administrativos</t>
  </si>
  <si>
    <t>Fortalecimiento Institucional</t>
  </si>
  <si>
    <t>Lucha contra la crisis climática</t>
  </si>
  <si>
    <t>Plan estratégico de comunicaciones, Tiempo para pactar la paz con la naturaleza</t>
  </si>
  <si>
    <t>Fortalecimiento de ONGs Ambientales</t>
  </si>
  <si>
    <t>Unidad Ambiental de Reacción Inmediata – URI Ambiental</t>
  </si>
  <si>
    <t>Manejo y disposición de Flora y Fauna Silvestre</t>
  </si>
  <si>
    <t>PROFESIONALES ESPECIALIZADOS</t>
  </si>
  <si>
    <t>PROFESIONALES UNIVERSITARIOS</t>
  </si>
  <si>
    <t>TECNICOS</t>
  </si>
  <si>
    <t>DENOMINACION CARGOS</t>
  </si>
  <si>
    <t>TOTAL PERSONAL POR PROYECTO</t>
  </si>
  <si>
    <t>TOTAL PERSONAL NIVEL Y GRADO</t>
  </si>
  <si>
    <t xml:space="preserve">COSTO ANUAL INDIVIDUAL POR NIVEL Y GRADO </t>
  </si>
  <si>
    <t>CODIGO PRESUPUESTAL PROYECTOS / CÓDIGO CARGO</t>
  </si>
  <si>
    <t>Ordenamiento Ambiental</t>
  </si>
  <si>
    <t>Gestión del Riesgo de Desastres y Crisis Climática</t>
  </si>
  <si>
    <t>Responsabilidad Ecológica</t>
  </si>
  <si>
    <t>Desarrollo Sostenible y Negocios Verdes</t>
  </si>
  <si>
    <t>Gestión Integral de Cuencas Hidrográficas</t>
  </si>
  <si>
    <t>Gobernanza del Agua</t>
  </si>
  <si>
    <t>Planeación Territorial y Paz con la Naturaleza</t>
  </si>
  <si>
    <t>Instrumentos de Planeación</t>
  </si>
  <si>
    <t>Planeación de Áreas Protegidas y Ecosistemas Estratégicos</t>
  </si>
  <si>
    <t>Ordenamiento Territorial</t>
  </si>
  <si>
    <t>Gestión Integral del Riesgo de Desastres</t>
  </si>
  <si>
    <t>Biocentrismo y contribuciones de la naturaleza</t>
  </si>
  <si>
    <t>Conservación de áreas protegidas y ecosistemas estratégicos</t>
  </si>
  <si>
    <t>Protección de la biodiversidad</t>
  </si>
  <si>
    <t>Restauración y rehabilitación de áreas degradadas o de importancia ambiental</t>
  </si>
  <si>
    <t>Ambiente y Economía Regenerativa</t>
  </si>
  <si>
    <t>Producción Sostenible, Economía Regenerativa y buenas prácticas ambientales</t>
  </si>
  <si>
    <t>Gestión Integral de Residuos</t>
  </si>
  <si>
    <t>Gestión de la crisis climática</t>
  </si>
  <si>
    <t>Planificación de la crisis climática</t>
  </si>
  <si>
    <t>Conservación, respeto y aprovechamiento del agua</t>
  </si>
  <si>
    <t>Calidad del agua</t>
  </si>
  <si>
    <t xml:space="preserve">Oferta y Demanda del agua </t>
  </si>
  <si>
    <t>Gobernanza del agua</t>
  </si>
  <si>
    <t>Fortalecimiento  de la gestión ambiental territorial</t>
  </si>
  <si>
    <t>Fortalecimiento de las herramientas de la gestión ambiental territorial</t>
  </si>
  <si>
    <t xml:space="preserve">Ciudadanía Ecológica  </t>
  </si>
  <si>
    <t xml:space="preserve">Educación y comunicación  </t>
  </si>
  <si>
    <t>Fortalecimiento de la participación social</t>
  </si>
  <si>
    <t xml:space="preserve">Prevención, Seguimiento, y control del deterioro y daño ambiental </t>
  </si>
  <si>
    <t xml:space="preserve">Autoridad Ambiental </t>
  </si>
  <si>
    <t>Seguimiento y monitoreo de la calidad ambiental</t>
  </si>
  <si>
    <t>Instrumentos de planificación para áreas protegidas y ecosistemas estratégicos</t>
  </si>
  <si>
    <t>Ordenamiento territorial</t>
  </si>
  <si>
    <t>Manejo de especies invasoras</t>
  </si>
  <si>
    <t>Orientación, apoyo y seguimiento a los PGIRS</t>
  </si>
  <si>
    <t>Gestión Integral de residuos peligrosos</t>
  </si>
  <si>
    <t>Calidad Hídrica</t>
  </si>
  <si>
    <t>Aprovechamiento sostenible del agua</t>
  </si>
  <si>
    <t>Gestión de cuerpos lenticos</t>
  </si>
  <si>
    <t>Seguimiento, Control y Vigilancia al uso, manejo y Aprovechamiento de la naturaleza.</t>
  </si>
  <si>
    <t xml:space="preserve">Plan estratégico de comunicaciones, “Tiempos para Pactar la Paz con la Naturaleza”  </t>
  </si>
  <si>
    <t xml:space="preserve">No. </t>
  </si>
  <si>
    <t>NOMBRE DEL PROYECTO PA 2020-2023</t>
  </si>
  <si>
    <t>LÍNEA ESTRATÉGICA</t>
  </si>
  <si>
    <t>ÁREA TEMÁTICA</t>
  </si>
  <si>
    <t>LÍNEA ESTRATÉGICA PGAR 2021-2031</t>
  </si>
  <si>
    <t>ÁREA TEMÁTICA PGAR 2021-2031</t>
  </si>
  <si>
    <t>PROGRAMA PA 2020 - 2023</t>
  </si>
  <si>
    <t>Conservación y manejo de área protegidas y ecosistemas estratégicos</t>
  </si>
  <si>
    <t>Territorio Sostenible, Contribuciones del a Naturaleza y Biodiversidad</t>
  </si>
  <si>
    <t>Gestión Integral de Residuos Ordinarios y Peligroso</t>
  </si>
  <si>
    <t>Comunicación, Educación y Participación.</t>
  </si>
  <si>
    <t>Fortalecimiento interno</t>
  </si>
  <si>
    <t>N /A</t>
  </si>
  <si>
    <t>(disponible para nuevo concepto)</t>
  </si>
  <si>
    <t>22320301101</t>
  </si>
  <si>
    <t>22320301102</t>
  </si>
  <si>
    <t>22320301201</t>
  </si>
  <si>
    <t>22320301202</t>
  </si>
  <si>
    <t>22320302101</t>
  </si>
  <si>
    <t>22320302102</t>
  </si>
  <si>
    <t>22320302201</t>
  </si>
  <si>
    <t>22320302202</t>
  </si>
  <si>
    <t>22320302203</t>
  </si>
  <si>
    <t>22320303101</t>
  </si>
  <si>
    <t>22320303102</t>
  </si>
  <si>
    <t>22320303103</t>
  </si>
  <si>
    <t>22320303104</t>
  </si>
  <si>
    <t>22320303201</t>
  </si>
  <si>
    <t>22320304101</t>
  </si>
  <si>
    <t>22320304102</t>
  </si>
  <si>
    <t>22320304103</t>
  </si>
  <si>
    <t>22320305101</t>
  </si>
  <si>
    <t>22320305102</t>
  </si>
  <si>
    <t>22320305103</t>
  </si>
  <si>
    <t>22320306102</t>
  </si>
  <si>
    <t>22320306103</t>
  </si>
  <si>
    <t>22320308102</t>
  </si>
  <si>
    <t>22320308103</t>
  </si>
  <si>
    <t>22320308104</t>
  </si>
  <si>
    <t>22320399101</t>
  </si>
  <si>
    <t>22320399102</t>
  </si>
  <si>
    <t>22320399103</t>
  </si>
  <si>
    <t>22320399104</t>
  </si>
  <si>
    <t>22320399105</t>
  </si>
  <si>
    <t>CODIGO PRESUPUESTAL</t>
  </si>
  <si>
    <t>PA2023-01-01</t>
  </si>
  <si>
    <t>PA2023-01-02</t>
  </si>
  <si>
    <t>PA2023-01-03</t>
  </si>
  <si>
    <t>PA2023-02-01</t>
  </si>
  <si>
    <t>PA2023-03-01</t>
  </si>
  <si>
    <t>PA2023-03-02</t>
  </si>
  <si>
    <t>PA2023-03-03</t>
  </si>
  <si>
    <t>PA2023-04-01</t>
  </si>
  <si>
    <t>PA2023-04-02</t>
  </si>
  <si>
    <t>PA2023-04-03</t>
  </si>
  <si>
    <t>PA2023-05-01</t>
  </si>
  <si>
    <t>PA2023-05-02</t>
  </si>
  <si>
    <t>PA2023-06-01</t>
  </si>
  <si>
    <t>PA2023-06-02</t>
  </si>
  <si>
    <t>PA2023-06-03</t>
  </si>
  <si>
    <t>PA2023-06-04</t>
  </si>
  <si>
    <t>PA2023-07-01</t>
  </si>
  <si>
    <t>PA2023-08-01</t>
  </si>
  <si>
    <t>PA2023-08-02</t>
  </si>
  <si>
    <t>PA2023-08-03</t>
  </si>
  <si>
    <t>PA2023-08-04</t>
  </si>
  <si>
    <t>PA2023-08-05</t>
  </si>
  <si>
    <t>PA2023-09-01</t>
  </si>
  <si>
    <t>PA2023-09-02</t>
  </si>
  <si>
    <t>PA2023-09-03</t>
  </si>
  <si>
    <t>PA2023-09-04</t>
  </si>
  <si>
    <t>PA2023-10-01</t>
  </si>
  <si>
    <t>PA2023-10-02</t>
  </si>
  <si>
    <t>PA2023-10-03</t>
  </si>
  <si>
    <t>PA2023-11-01</t>
  </si>
  <si>
    <t>PA2023-11-02</t>
  </si>
  <si>
    <t>PA2023-11-03</t>
  </si>
  <si>
    <t>CPI -REFERENCIA (Presupuesto)</t>
  </si>
  <si>
    <t>BPINA (Presupuesto)</t>
  </si>
  <si>
    <t>Implementación de estrategias de conservación y manejo</t>
  </si>
  <si>
    <t>Incentivos a la conservación y descontaminación</t>
  </si>
  <si>
    <t>Calidad hídrica</t>
  </si>
  <si>
    <t>Diálogos de conflictos socio ambientales - Autoridad Ambiental</t>
  </si>
  <si>
    <t>Unidad ambiental de reacción inmediata – URI Ambiental</t>
  </si>
  <si>
    <t>Manejo y disposición de flora y fauna silvestre</t>
  </si>
  <si>
    <t>Redes de monitoreo y calidad ambiental</t>
  </si>
  <si>
    <t>Participación y gobernanza ambiental</t>
  </si>
  <si>
    <t>Fortalecimiento de ONG ambientales</t>
  </si>
  <si>
    <t>Fortalecimiento institucional</t>
  </si>
  <si>
    <t>INDICADORES MINIMOS DE GESTION</t>
  </si>
  <si>
    <t>CATEGORIAS TEMATICAS DE LOS IMG</t>
  </si>
  <si>
    <t>DISTRIBUCION DE PERSONAL Y COSTOS ANUALES INDIVIDUALES POR NIVEL Y GRADO DE FUNCIONARIOS</t>
  </si>
  <si>
    <t>…</t>
  </si>
  <si>
    <t>n…</t>
  </si>
  <si>
    <t>FUENTES DE RECURSOS</t>
  </si>
  <si>
    <t>ACTIVIDAD POA</t>
  </si>
  <si>
    <t>OBJETO DE GASTO</t>
  </si>
  <si>
    <t>OBJETO DEL CONVENIO</t>
  </si>
  <si>
    <t>VALOR TOTAL FUENTES</t>
  </si>
  <si>
    <t>Línea PAI</t>
  </si>
  <si>
    <t>Gestión Ambiental de Territorio</t>
  </si>
  <si>
    <t>Vulnerabilidad y adaptación a la variabilidad y al cambio climático</t>
  </si>
  <si>
    <t xml:space="preserve"> Fortalecimiento del SINA para la Gestión Ambiental.</t>
  </si>
  <si>
    <t>Gestión Integral del Recurso Hídrico - GIRH</t>
  </si>
  <si>
    <t>Conocimiento, Conservación y Uso de los Recursos Naturales y la Biodiversidad</t>
  </si>
  <si>
    <t>Procesos productivos competitivos y sostenibles, prevención y control de la contaminación y el deterioro ambiental</t>
  </si>
  <si>
    <r>
      <rPr>
        <b/>
        <sz val="9"/>
        <rFont val="Arial"/>
        <family val="2"/>
      </rPr>
      <t xml:space="preserve">METAS </t>
    </r>
    <r>
      <rPr>
        <sz val="9"/>
        <rFont val="Arial"/>
        <family val="2"/>
      </rPr>
      <t>AÑO 2020</t>
    </r>
  </si>
  <si>
    <r>
      <rPr>
        <b/>
        <sz val="9"/>
        <rFont val="Arial"/>
        <family val="2"/>
      </rPr>
      <t xml:space="preserve">METAS </t>
    </r>
    <r>
      <rPr>
        <sz val="9"/>
        <rFont val="Arial"/>
        <family val="2"/>
      </rPr>
      <t>AÑO 2021</t>
    </r>
  </si>
  <si>
    <r>
      <rPr>
        <b/>
        <sz val="9"/>
        <rFont val="Arial"/>
        <family val="2"/>
      </rPr>
      <t>METAS</t>
    </r>
    <r>
      <rPr>
        <sz val="9"/>
        <rFont val="Arial"/>
        <family val="2"/>
      </rPr>
      <t xml:space="preserve"> AÑO 2022 </t>
    </r>
  </si>
  <si>
    <r>
      <rPr>
        <b/>
        <sz val="9"/>
        <rFont val="Arial"/>
        <family val="2"/>
      </rPr>
      <t>METAS</t>
    </r>
    <r>
      <rPr>
        <sz val="9"/>
        <rFont val="Arial"/>
        <family val="2"/>
      </rPr>
      <t xml:space="preserve"> AÑO 2023</t>
    </r>
  </si>
  <si>
    <r>
      <rPr>
        <b/>
        <sz val="9"/>
        <rFont val="Arial"/>
        <family val="2"/>
      </rPr>
      <t xml:space="preserve">COSTOS ACTIVIDAD </t>
    </r>
    <r>
      <rPr>
        <sz val="9"/>
        <rFont val="Arial"/>
        <family val="2"/>
      </rPr>
      <t>AÑO 2020</t>
    </r>
  </si>
  <si>
    <r>
      <rPr>
        <b/>
        <sz val="9"/>
        <rFont val="Arial"/>
        <family val="2"/>
      </rPr>
      <t>COSTOS ACTIVIDAD</t>
    </r>
    <r>
      <rPr>
        <sz val="9"/>
        <rFont val="Arial"/>
        <family val="2"/>
      </rPr>
      <t xml:space="preserve"> AÑO 2021 </t>
    </r>
  </si>
  <si>
    <r>
      <rPr>
        <b/>
        <sz val="9"/>
        <rFont val="Arial"/>
        <family val="2"/>
      </rPr>
      <t xml:space="preserve">COSTOS ACTIVIDAD </t>
    </r>
    <r>
      <rPr>
        <sz val="9"/>
        <rFont val="Arial"/>
        <family val="2"/>
      </rPr>
      <t>AÑO 2022</t>
    </r>
  </si>
  <si>
    <r>
      <rPr>
        <b/>
        <sz val="9"/>
        <rFont val="Arial"/>
        <family val="2"/>
      </rPr>
      <t>COSTOS ACTIVIDAD</t>
    </r>
    <r>
      <rPr>
        <sz val="9"/>
        <rFont val="Arial"/>
        <family val="2"/>
      </rPr>
      <t xml:space="preserve">  AÑO 2023</t>
    </r>
  </si>
  <si>
    <t>C. - PROGRAMACION BIENES Y SERVICIOS DE ADQUISICION Y MANEJO POR  ALMACÉN AÑO  2022</t>
  </si>
  <si>
    <t>VALOR UNITARIO Incluido IVA $ 
2022</t>
  </si>
  <si>
    <t>B. - PROGRAMACION PLAN DE NECESIDADES POR OBJETO DE GASTO  -   AÑO 2022</t>
  </si>
  <si>
    <t>METAS AÑO 2022</t>
  </si>
  <si>
    <t>OBSERVACIONES</t>
  </si>
  <si>
    <t>Ninguna</t>
  </si>
  <si>
    <t>Proyecto sin personal de planta pagado con recursos de Inversión</t>
  </si>
  <si>
    <t>Personal asignado al proyecto con cargo a recursos de Funcionamiento</t>
  </si>
  <si>
    <t>SIN</t>
  </si>
  <si>
    <t xml:space="preserve">TOTAL RECURSOS DE INVERSION </t>
  </si>
  <si>
    <t>FUNCIONAMIIENTO_ADQUISICIÓN DE BIENES Y SERVICIOS</t>
  </si>
  <si>
    <t>Servicios de alojamiento; servicios de suministro de comidas y bebidas; servicios de transporte; y servicios de distribución de electricidad, gas y agua</t>
  </si>
  <si>
    <t>Productos metálicos, maquinaria y equipo</t>
  </si>
  <si>
    <t>Global</t>
  </si>
  <si>
    <t>TECHO PRESUPUESTAL INVERSIÓN</t>
  </si>
  <si>
    <t>TOTAL RECURSOS DEL PROYECTO</t>
  </si>
  <si>
    <t>Presupuesto de inversión Asignado:</t>
  </si>
  <si>
    <t>SUBTOTAL INVERSIÓN NETA</t>
  </si>
  <si>
    <t>SUBTOTAL FUNCIONAMIIENTO ADQUISICIÓN DE BIENES Y SERVICIOS</t>
  </si>
  <si>
    <t>Otras transferencias corrientes de otras entidades del gobierno general</t>
  </si>
  <si>
    <t>51403 - Autogeneración - ARGOS  - Rendimientos Financieros</t>
  </si>
  <si>
    <t>NA</t>
  </si>
  <si>
    <t>FUENTE 2022</t>
  </si>
  <si>
    <t>DENOMINACIÓN_FUENTE</t>
  </si>
  <si>
    <t>1.2.3.1.01.01</t>
  </si>
  <si>
    <t>Sobretasa / participación ambiental - Corporaciones Autónomas Regionales (Porcentaje)</t>
  </si>
  <si>
    <t>1.2.3.1.01.02</t>
  </si>
  <si>
    <t>Sobretasa / participación ambiental - Corporaciones Autónomas Regionales (Porcentaje)_Vigencia_anterior</t>
  </si>
  <si>
    <t>1.2.3.2.02.01.01</t>
  </si>
  <si>
    <t>Otras_Cont (Termoeléctrico -GENSA-  VIG-2022)</t>
  </si>
  <si>
    <t>1.2.3.2.02.01.02</t>
  </si>
  <si>
    <t>Otras_Cont (Termoeléctrico -ELECTRO SOCHAGOTA-  VIG-2022)</t>
  </si>
  <si>
    <t>1.2.3.2.02.01.03</t>
  </si>
  <si>
    <t>Otras_Cont (Termoeléctrico- OCENSA-  VIG-2022)</t>
  </si>
  <si>
    <t>1.2.3.2.02.01.04</t>
  </si>
  <si>
    <t>Otras_Conts (Termoeléctrico - ARGOS-  VIG-2022)</t>
  </si>
  <si>
    <t>1.2.3.2.02.02.01</t>
  </si>
  <si>
    <t>Otras_Cont (Hidroelectrico  - CHIVOR-  VIG-2022)</t>
  </si>
  <si>
    <t>1.2.3.2.08.02</t>
  </si>
  <si>
    <t>D.E.R.N.  (Evaluación de licencias y trámites ambientales)</t>
  </si>
  <si>
    <t>1.2.3.2.08.03.01</t>
  </si>
  <si>
    <t xml:space="preserve">D.E.R.N. (Seguimiento a licencias y trámites ambientales) </t>
  </si>
  <si>
    <t>1.2.3.2.08.03.02</t>
  </si>
  <si>
    <t>D.E.R.N. (Seguimiento a licencias y trámites ambientales) Vigencia_Anterior</t>
  </si>
  <si>
    <t>1.2.3.2.08.04.01</t>
  </si>
  <si>
    <t>D.E.R.N. (Tasa por el uso del agua)</t>
  </si>
  <si>
    <t>1.2.3.2.08.04.02</t>
  </si>
  <si>
    <t>D.E.R.N. (Tasa por el uso del agua) -Vigencia_Anterior</t>
  </si>
  <si>
    <t>1.2.3.2.03.01</t>
  </si>
  <si>
    <t xml:space="preserve">Tasa retributiva por verimientos </t>
  </si>
  <si>
    <t>1.2.3.2.03.02</t>
  </si>
  <si>
    <t>Tasa retributiva por verimientos Vigencia_Anterior</t>
  </si>
  <si>
    <t>1.2.3.2.04</t>
  </si>
  <si>
    <t>Tasas compensatorias</t>
  </si>
  <si>
    <t>1.2.3.2.05.02</t>
  </si>
  <si>
    <t>Otras tasas y derechos administrativos  (Movilización)</t>
  </si>
  <si>
    <t>1.2.3.2.07</t>
  </si>
  <si>
    <t>Otras Multas, sanciones e intereses de mora</t>
  </si>
  <si>
    <t>1.2.3.2.09</t>
  </si>
  <si>
    <t>Venta de bienes y servicios</t>
  </si>
  <si>
    <t>1.2.3.3.04</t>
  </si>
  <si>
    <t>1.3.2.1.02.01</t>
  </si>
  <si>
    <t xml:space="preserve">R.F. Contribución sector eléctrico  -Termoeléctrico- </t>
  </si>
  <si>
    <t>1.3.2.1.02.02</t>
  </si>
  <si>
    <t>R.F. Contribución sector eléctrico  -Hidroeléctrico-</t>
  </si>
  <si>
    <t>1.3.2.1.01</t>
  </si>
  <si>
    <t>R.F. Sobretasa / participación ambiental - Corporaciones Autónomas Regionales</t>
  </si>
  <si>
    <t>1.3.2.1.05.02</t>
  </si>
  <si>
    <t xml:space="preserve">R.F. Tasa por Uso de Agua </t>
  </si>
  <si>
    <t>1.3.2.1.03</t>
  </si>
  <si>
    <t>R.F. de tasas retributivas</t>
  </si>
  <si>
    <t>1.3.2.1.05.01</t>
  </si>
  <si>
    <t>R.F. Evaluacion y seguimiento licencias y tramites ambientales</t>
  </si>
  <si>
    <t>1.3.2.3.05</t>
  </si>
  <si>
    <t>Otros Rendimientos Financieros</t>
  </si>
  <si>
    <t>1.3.1.1.11</t>
  </si>
  <si>
    <t xml:space="preserve">Reintegros y otros recursos no apropiados </t>
  </si>
  <si>
    <t>Vigencia Expirada</t>
  </si>
  <si>
    <t>Convenio xxx</t>
  </si>
  <si>
    <t>PARA DESPLEGABLE 2022</t>
  </si>
  <si>
    <t>Vigencia Futura</t>
  </si>
  <si>
    <t xml:space="preserve"> </t>
  </si>
  <si>
    <t>1.2.3.1.01.01 Sobretasa / participación ambiental - Corporaciones Autónomas Regionales (Porcentaje)</t>
  </si>
  <si>
    <t>1.2.3.2.02.01.01 Otras_Cont (Termoeléctrico -GENSA-  VIG-2022)</t>
  </si>
  <si>
    <t>1.2.3.2.02.01.02 Otras_Cont (Termoeléctrico -ELECTRO SOCHAGOTA-  VIG-2022)</t>
  </si>
  <si>
    <t>1.2.3.2.02.01.03 Otras_Cont (Termoeléctrico- OCENSA-  VIG-2022)</t>
  </si>
  <si>
    <t>1.2.3.2.02.01.04 Otras_Conts (Termoeléctrico - ARGOS-  VIG-2022)</t>
  </si>
  <si>
    <t>1.2.3.2.02.02.01 Otras_Cont (Hidroelectrico  - CHIVOR-  VIG-2022)</t>
  </si>
  <si>
    <t>1.2.3.2.08.02 D.E.R.N.  (Evaluación de licencias y trámites ambientales)</t>
  </si>
  <si>
    <t xml:space="preserve">1.2.3.2.08.03.01 D.E.R.N. (Seguimiento a licencias y trámites ambientales) </t>
  </si>
  <si>
    <t>1.2.3.2.08.03.02 D.E.R.N. (Seguimiento a licencias y trámites ambientales) Vigencia_Anterior</t>
  </si>
  <si>
    <t>1.2.3.2.08.04.01 D.E.R.N. (Tasa por el uso del agua)</t>
  </si>
  <si>
    <t>1.2.3.2.08.04.02 D.E.R.N. (Tasa por el uso del agua) -Vigencia_Anterior</t>
  </si>
  <si>
    <t xml:space="preserve">1.2.3.2.03.01 Tasa retributiva por verimientos </t>
  </si>
  <si>
    <t>1.2.3.2.03.02 Tasa retributiva por verimientos Vigencia_Anterior</t>
  </si>
  <si>
    <t>1.2.3.2.04 Tasas compensatorias</t>
  </si>
  <si>
    <t>1.2.3.2.05.02 Otras tasas y derechos administrativos  (Movilización)</t>
  </si>
  <si>
    <t>1.2.3.2.07 Otras Multas, sanciones e intereses de mora</t>
  </si>
  <si>
    <t>1.2.3.2.09 Venta de bienes y servicios</t>
  </si>
  <si>
    <t>1.2.3.3.04 Otras transferencias corrientes de otras entidades del gobierno general</t>
  </si>
  <si>
    <t xml:space="preserve">1.3.2.1.02.01 R.F. Contribución sector eléctrico  -Termoeléctrico- </t>
  </si>
  <si>
    <t>1.3.2.1.02.02 R.F. Contribución sector eléctrico  -Hidroeléctrico-</t>
  </si>
  <si>
    <t>1.3.2.1.01 R.F. Sobretasa / participación ambiental - Corporaciones Autónomas Regionales</t>
  </si>
  <si>
    <t xml:space="preserve">1.3.2.1.05.02 R.F. Tasa por Uso de Agua </t>
  </si>
  <si>
    <t>1.3.2.1.03 R.F. de tasas retributivas</t>
  </si>
  <si>
    <t>1.3.2.1.05.01 R.F. Evaluacion y seguimiento licencias y tramites ambientales</t>
  </si>
  <si>
    <t>1.3.2.3.05 Otros Rendimientos Financieros</t>
  </si>
  <si>
    <t xml:space="preserve">1.3.1.1.11 Reintegros y otros recursos no apropiados </t>
  </si>
  <si>
    <t>TECHOS POR FUENTES PRESUPUESTALES</t>
  </si>
  <si>
    <t>1.2.3.1.01.02 Sobretasa / participación ambiental - Corporaciones Autónomas Regionales Porcentaje)_Vigencia_anterior</t>
  </si>
  <si>
    <t>LUIS HAIR DUEÑAS GOMEZ</t>
  </si>
  <si>
    <t>n… n…</t>
  </si>
  <si>
    <t>Servicios financieros y servicios conexos, servicios inmobiliarios y servicios de leasing</t>
  </si>
  <si>
    <t>Viáticos de los funcionarios en comisión</t>
  </si>
  <si>
    <t>2.3.2.02.01.003  Otros bienes transportables (excepto productos metálicos, maquinaria y equipo)</t>
  </si>
  <si>
    <t>2.3.2.02.01.004  Productos metálicos y paquetes de software</t>
  </si>
  <si>
    <t>2.3.2.02.02.005  Servicios de la construcción</t>
  </si>
  <si>
    <t>2.3.2.02.02.006  Servicios de alojamiento; servicios de suministro de comidas y bebidas; servicios de transporte; y servicios de distribución de electricidad, gas y agua</t>
  </si>
  <si>
    <t>2.3.2.02.02.007  Servicios financieros y servicios conexos, servicios inmobiliarios y servicios de leasing</t>
  </si>
  <si>
    <t xml:space="preserve">2.3.2.02.02.008  Servicios prestados a las empresas y servicios de producción </t>
  </si>
  <si>
    <t>2.3.2.02.02.009  Servicios para la comunidad, sociales y personales</t>
  </si>
  <si>
    <t>2.3.5.01.04  Productos metálicos, maquinaria y equipo</t>
  </si>
  <si>
    <t xml:space="preserve">PROGRAMACION DEL RECURSO HUMANO EXTERNO </t>
  </si>
  <si>
    <t xml:space="preserve">CONVENIOS </t>
  </si>
  <si>
    <t>2.3.2.02.02.010   Viáticos de los funcionarios en comisión</t>
  </si>
  <si>
    <t>CODIGO BPINA:</t>
  </si>
  <si>
    <t>Otros valores no contemplados o ajustados en los factores salariales, prestacionales, seguridad social y parafiscales.</t>
  </si>
  <si>
    <t>2.3.2.02.01.002  Productos alimenticios, bebidas y tabaco; textiles, prendas de vestir y productos de cuero</t>
  </si>
  <si>
    <t>2.3.2.02.01.000  Agricultura, silvicultura y productos de la pesca</t>
  </si>
  <si>
    <t>2.3.2.02.01.001  Minerales; electricidad, gas y agua</t>
  </si>
  <si>
    <t>Personal supernumerario y/o planta temporal</t>
  </si>
  <si>
    <t>Productos metálicos y paquetes de software</t>
  </si>
  <si>
    <t>FUNCIONAMIENTO ADQUISICIÓN DE BIENES Y SERVICIOS</t>
  </si>
  <si>
    <t>CODIGO BPINA</t>
  </si>
  <si>
    <t>TOTAL PROYECTO $</t>
  </si>
  <si>
    <t>CODIGO Y NOMBRE DE LA FUENTE DE RECURSOS</t>
  </si>
  <si>
    <t>CÓDIGO Y CONCEPTO PRESUPUESTAL</t>
  </si>
  <si>
    <t>LINEA ESTRATÉGICA</t>
  </si>
  <si>
    <t>PROGRAMA CAR</t>
  </si>
  <si>
    <t>PROYECTO</t>
  </si>
  <si>
    <t>ACTIVIDADES ACCIONES OPERATIVAS  PROYECTO PA</t>
  </si>
  <si>
    <t>INDICADOR PLAN DE ACCION</t>
  </si>
  <si>
    <t>INDICADOR IMG ASOCIADO</t>
  </si>
  <si>
    <t>CATEGORIA/ TEMATICA</t>
  </si>
  <si>
    <t>LINEA ESTRATÉGICA 1: Planeación Territorial y Paz con la Naturaleza</t>
  </si>
  <si>
    <t>PROGRAMA 1.Ordenamiento Ambiental</t>
  </si>
  <si>
    <t>PROYECTO 1.1 Instrumentos de Planeación y gestión ambiental</t>
  </si>
  <si>
    <t>Formular Instrumentos de Planeación Corporativos</t>
  </si>
  <si>
    <t xml:space="preserve">Número de instrumentos formulados </t>
  </si>
  <si>
    <t>Articular los Planes de Vida de las comunidades étnicas con los instrumentos de planificación regional</t>
  </si>
  <si>
    <t>Número de acciones de articulación implementadas</t>
  </si>
  <si>
    <t>Verificar la implementación de los instrumentos de planeación ambiental</t>
  </si>
  <si>
    <t>Número de acciones  de seguimiento y divulgación a nivel interno y externo</t>
  </si>
  <si>
    <t>Número de acciones de seguimiento y divulgación a nivel interno y externo</t>
  </si>
  <si>
    <t>Avanzar en la Actualización del POF</t>
  </si>
  <si>
    <t>Unidades de ordenación forestal actualizadas</t>
  </si>
  <si>
    <t>Avanzar en el acotamiento de rondas hídricas priorizadas</t>
  </si>
  <si>
    <t>Número de acciones  para la generación de insumos en nuevos  acotamientos de rondas hídricas</t>
  </si>
  <si>
    <t>Actualizar y/o formular PORH</t>
  </si>
  <si>
    <t>Número de PORH Actualizados y/o formulados</t>
  </si>
  <si>
    <t>Avanzar en la Formulación y/o ajuste de los POMCA, Planes de Manejo de Acuíferos- PMA y Planes de Manejo de Microcuencas – PMM</t>
  </si>
  <si>
    <t>Porcentaje de avance en la formulación y/o ajuste de los POMCA Priorizados</t>
  </si>
  <si>
    <t>Porcentaje de avance en la formulación y/o ajuste de PMA</t>
  </si>
  <si>
    <t>Porcentaje de avance en la formulación y/o ajuste de PMM</t>
  </si>
  <si>
    <t>Avanzar en la actualización del POMCA Lago de Tota.</t>
  </si>
  <si>
    <t>Porcentaje de avance en el ajuste del POMCA</t>
  </si>
  <si>
    <t>Activar los Consejos de cuenca conformados</t>
  </si>
  <si>
    <t>Número de Consejos de Cuenca operando</t>
  </si>
  <si>
    <t>Número de acciones de asistencia realizadas</t>
  </si>
  <si>
    <t>Realizar Seguimiento y evaluación a POMCA adoptados</t>
  </si>
  <si>
    <t>Número de POMCA con Seguimiento y evaluación anual</t>
  </si>
  <si>
    <t>Actualizar y mantener operando el sistema de información Ambiental Territorial</t>
  </si>
  <si>
    <t>Porcentaje de actualización y operación del sistema de información ambiental territorial</t>
  </si>
  <si>
    <t>Implementar una estrategia para la resolución de conflictos socio ambientales</t>
  </si>
  <si>
    <t>Porcentaje de implementación de la estrategia</t>
  </si>
  <si>
    <t>PROYECTO 1.2 Instrumentos de planificación para áreas protegidas y ecosistemas estratégicos</t>
  </si>
  <si>
    <t>Adoptar Planes de manejo de áreas protegidas Regionales o Administradas por la Corporación</t>
  </si>
  <si>
    <t>Numero de planes de manejo formulados</t>
  </si>
  <si>
    <t>Número de planes de manejo adoptados</t>
  </si>
  <si>
    <t>Adoptar planes de Manejo de los
 páramos delimitados por el MADS</t>
  </si>
  <si>
    <t>Numero de planes de manejoAdoptados.</t>
  </si>
  <si>
    <t>Avanzar en la adopción de planes de Manejo de humedales</t>
  </si>
  <si>
    <t>Numero de planes de manejo adoptados</t>
  </si>
  <si>
    <t>Numero de planes de  manejo adoptados</t>
  </si>
  <si>
    <t>Porcentaje de avance en el inventario de humedales permanentes de la jurisdicción</t>
  </si>
  <si>
    <t>Número de humedales delimitados</t>
  </si>
  <si>
    <t>Realizar el seguimiento a planes de manejo de áreas protegidas</t>
  </si>
  <si>
    <t>Numero de informes de seguimientos al PM del PNR Serranía de las Quinchas</t>
  </si>
  <si>
    <t>Numero de informes de seguimiento a la implementación de PM de áreas protegidas administradas</t>
  </si>
  <si>
    <t>Avanzar en la designación del ecosistema Lago de Tota como Sitio Ramsar</t>
  </si>
  <si>
    <t>Número de Acciones ejecutadas para la designación Ramsar del lago de Tota</t>
  </si>
  <si>
    <t>Fortalecer las RNSC y los SIMAP</t>
  </si>
  <si>
    <t>Número de acciones de fortalecimiento implementadas</t>
  </si>
  <si>
    <t>Fortalecer el SIRAP y los ecosistemas estratégicos</t>
  </si>
  <si>
    <t>Número de acciones para el posicionamiento y divulgación del SIRAP ejecutadas</t>
  </si>
  <si>
    <t>Número de actividades realizadas para el fortalecimiento en la planificación y gobernanza del  SIRAP</t>
  </si>
  <si>
    <t>Adelantar gestiones para la financiación de formulación de planes de manejo</t>
  </si>
  <si>
    <t>Número de proyectos formulados y presentados para la  solicitud de financiación</t>
  </si>
  <si>
    <t>Implementar una estrategia para administración de las áreas protegidas a cargo de la corporación</t>
  </si>
  <si>
    <t>Porcentaje de avance en el diseño de la  estrategia</t>
  </si>
  <si>
    <t>PROYECTO 1.3 Ordenamiento territorial</t>
  </si>
  <si>
    <t>Implementar una estrategia para Asistencia Técnica y Jurídica a municipios en la incorporación de determinantes ambientales, cambio climático y gestión del riesgo en los POT</t>
  </si>
  <si>
    <t>Número de municipios priorizados asesorados</t>
  </si>
  <si>
    <t>Número Instrumentos de gestión de información implementados</t>
  </si>
  <si>
    <t>Porcentaje de municipios que presentan solicitudes y son asesorados</t>
  </si>
  <si>
    <t>Atender los Trámites de Concertación de Asuntos Ambientales según solicitud de los municipios.</t>
  </si>
  <si>
    <t>Porcentaje de solicitudes atendidas</t>
  </si>
  <si>
    <t>Efectuar Prevención y control a factores de deterioro ambiental de las Licencias de Parcelación y/o Construcción en suelo rural y rural suburbano</t>
  </si>
  <si>
    <t>Porcentaje Licencias de Parcelación y/o Construcción en suelo rural y rural suburbano reportadas que son revisadas</t>
  </si>
  <si>
    <t>Realizar Seguimiento a los Asuntos Ambientales concertados de los POT y PDT</t>
  </si>
  <si>
    <t>Porcentaje de municipios con seguimiento a asuntos Ambientales concertados en revisión de POT</t>
  </si>
  <si>
    <t>Porcentaje de municipios con seguimiento a asuntos Ambientales concertados en PDT</t>
  </si>
  <si>
    <t>Número de instrumentos de seguimiento implementados</t>
  </si>
  <si>
    <t>Asistir Técnica y Jurídicamente a los entes territoriales para incorporación de asuntos ambientales en PDT.</t>
  </si>
  <si>
    <t>Número de entes territoriales con asistencia Técnica y Jurídica.</t>
  </si>
  <si>
    <t>Actualizar y adoptar Determinantes Ambientales de Corpoboyacá.</t>
  </si>
  <si>
    <t>Número de Determinantes de Longitud de Corredores viales suburbanos definidas</t>
  </si>
  <si>
    <t>Número de Determinantes Ambientales actualizadas</t>
  </si>
  <si>
    <t>LINEA ESTRATÉGICA 2: Biocentrismo y contribuciones de la Naturaleza</t>
  </si>
  <si>
    <t>PROGRAMA 2.Conservación y manejo de áreas protegidas y ecosistemas estratégicos</t>
  </si>
  <si>
    <t>PROYECTO 2.1 Implementación de Estrategias de Conservación y Manejo</t>
  </si>
  <si>
    <t>Implementar actividades para promover el turismo de naturaleza en áreas protegidas y ecosistemas estratégicos, como medio de conservación de la biodiversidad</t>
  </si>
  <si>
    <t>Número de actividades implementadas</t>
  </si>
  <si>
    <t>Adquirir predios como estrategia complementaria de conservación, restauración y manejo de áreas protegidas y ecosistemas estratégicos priorizados</t>
  </si>
  <si>
    <t>Número de Ha adquiridas</t>
  </si>
  <si>
    <t>Implementar procesos de Agroecología y Apicultura como estrategias complementarias que brinden a los habitantes de las áreas protegidas y los ecosistemas estratégicos alternativas productivas sostenibles</t>
  </si>
  <si>
    <t>Número de alternativas productivas implementadas</t>
  </si>
  <si>
    <t>PROYECTO 2.2 Incentivos a la Conservación y Descontaminación</t>
  </si>
  <si>
    <t>Implementar Esquemas de Retribución por Servicios Ambientales</t>
  </si>
  <si>
    <t>Número de esquemas PSA implementados</t>
  </si>
  <si>
    <t>PROGRAMA 3.Territorio Sostenible, Contribuciones de la Naturaleza y Biodiversidad</t>
  </si>
  <si>
    <t>PROYECTO 3.1 Gobernanza y mecanismos de conservación de la biodiversidad</t>
  </si>
  <si>
    <t>Implementar una estrategia para la conservación de las aves silvestres y los ecosistemas que habitan, a través del fortalecimiento de la acción comunitaria, la investigación y el aviturismo</t>
  </si>
  <si>
    <t>Porcentaje de avance en la implementación de la estrategia</t>
  </si>
  <si>
    <t>Implementar acciones que aporten a la conservación de la fauna y flora silvestre y disminución de conflictos con actividades agropecuarias</t>
  </si>
  <si>
    <t>Número de acciones implementadas para conservación de fauna y flora</t>
  </si>
  <si>
    <t>PROYECTO 3.2 Restauración ecológica - Boyacá reverdece</t>
  </si>
  <si>
    <t>Mantener la infraestructura y producción de material vegetal nativo forestal para los viveros El Jordán de Tunja y Hato Laguna de Aquitania.</t>
  </si>
  <si>
    <t>Número de viveros de Corpoboyacá en funcionamiento con registro ICA</t>
  </si>
  <si>
    <t>Orientar a municipios y organizaciones en procesos de producción de material vegetal para restauración ecológica y bosques urbanos</t>
  </si>
  <si>
    <t>Número de municipios u organizaciones beneficiarias de la orientación</t>
  </si>
  <si>
    <t>Implementar y realizar seguimiento a procesos de restauración ecológica con entes territoriales y/o comunidades, en áreas protegidas, ecosistemas estratégicos y/o áreas afectadas por incendios forestales</t>
  </si>
  <si>
    <t>Número de hectáreas implementadas en proceso de restauración en áreas protegidas declaradas, ecosistemas estratégicos y/o áreas afectadas por incendios forestales</t>
  </si>
  <si>
    <t>Realizar mantenimiento a las áreas en proceso de restauración ecológica en áreas protegidas declaradas</t>
  </si>
  <si>
    <t>Número de Hectareas con procesos de restauración con mantenimiento</t>
  </si>
  <si>
    <t>Implementar acciones para la conservación y restauración de suelos degradados y/o en proceso de degradación por erosión</t>
  </si>
  <si>
    <t>Número acciones implementadas para la conservación y restauración de suelos degradados y/o en proceso de degradación por erosión</t>
  </si>
  <si>
    <t>PROYECTO 3.3 Manejo de especies invasoras</t>
  </si>
  <si>
    <t>Implementar acciones para la identificación, prevención, manejo y control de especies exóticas y/o invasoras priorizadas</t>
  </si>
  <si>
    <t>Número de especies exóticas y/o invasoras con acciones implementadas</t>
  </si>
  <si>
    <t xml:space="preserve">LINEA ESTRATÉGICA 3: Ambiente  y Economía Regenerativa </t>
  </si>
  <si>
    <t>PROGRAMA 4.Desarrollo Sostenible y Negocios Verdes</t>
  </si>
  <si>
    <t>PROYECTO 4.1 Negocios Verdes Sostenibles</t>
  </si>
  <si>
    <t>Realizar la identificación, verificación y aval de Negocios Verdes</t>
  </si>
  <si>
    <t>Número de negocios verdes identificados, verificados y avalados</t>
  </si>
  <si>
    <t>Realizar acompañamiento técnico y seguimiento de Negocios Verdes</t>
  </si>
  <si>
    <t>Número de negocios verdes con seguimiento</t>
  </si>
  <si>
    <t>Implementar estrategia de promoción y comercialización de los Negocios Verdes</t>
  </si>
  <si>
    <t>Número de Negocios verdes participantes en espacios de promoción y comercialización</t>
  </si>
  <si>
    <t>PROYECTO 4.2 Buenas prácticas ambientales y producción sostenible</t>
  </si>
  <si>
    <t>Implementar acciones de fortalecimiento del conocimiento ambiental, reconversión tecnológica, producción más limpia y prácticas sostenibles en sectores productivos priorizados</t>
  </si>
  <si>
    <t>Porcentaje de sectores productivos priorizados con acompañamiento para la reconversión hacia sistemas sostenibles de producción</t>
  </si>
  <si>
    <t>Desarrollar acciones que permitan la implementación de energías alternativas en sectores productivos de la jurisdicción</t>
  </si>
  <si>
    <t>Número de Acciones desarrolladas para la implementación de energías alternativas</t>
  </si>
  <si>
    <t>PROGRAMA 5.Gestión Integral de Residuos ordinarios y peligrosos</t>
  </si>
  <si>
    <t xml:space="preserve">PROYECTO 5.1 Orientación, apoyo y seguimiento a los PGIRS </t>
  </si>
  <si>
    <t>Diseñar una estrategia para la Gestión Regional 
de Residuos</t>
  </si>
  <si>
    <t xml:space="preserve">Número de acciones adelantadas </t>
  </si>
  <si>
    <t xml:space="preserve">Implementar una estrategia para la Gestión Regional de Residuos </t>
  </si>
  <si>
    <t>Porcentaje de implementación de la estrategia para Gestión Regional de Residuos</t>
  </si>
  <si>
    <t>PROYECTO 5.2 Gestión Integral de residuos peligrosos</t>
  </si>
  <si>
    <t>Implementar un programa para promover la gestión integral de residuos peligrosos en sectores productivos</t>
  </si>
  <si>
    <t xml:space="preserve">Número de sectores con implementación del programa
</t>
  </si>
  <si>
    <t>Realizar una jornada de recolección de residuos posconsumo</t>
  </si>
  <si>
    <t>Número de jornadas de recolección de residuos posconsumo</t>
  </si>
  <si>
    <t>Realizar seguimiento a la gestión de residuos peligrosos</t>
  </si>
  <si>
    <t>Porcentaje del seguimiento a la gestión de residuos peligrosos</t>
  </si>
  <si>
    <t>RESPEL-Registro de Generadores de Residuos o Desechos Peligrosos
SIUR-Subsistema de información sobre uso de recursos naturales renovables</t>
  </si>
  <si>
    <t>LINEA ESTRATEGICA 5: Conservación, respeto y aprovechamiento del agua</t>
  </si>
  <si>
    <t>PROGRAMA 6.Gestión Integral de Cuencas Hidrográficas</t>
  </si>
  <si>
    <t>PROYECTO 6.1 Aprovechamiento sostenible del agua</t>
  </si>
  <si>
    <t>Diseño y/o implementación de la red de monitoreo del recurso hídrico de los puntos priorizados de la jurisdicción</t>
  </si>
  <si>
    <t xml:space="preserve">No. de red de monitoreo del recurso hídrico diseñados y/o implementadas </t>
  </si>
  <si>
    <t xml:space="preserve">Monitorear  unidades  hidrogeológicas priorizadas de aguas superficiales y/o subterráneas  </t>
  </si>
  <si>
    <t xml:space="preserve">Número de planes de monitoreo realizados </t>
  </si>
  <si>
    <t>Atender trámites solicitados, relacionados con la administración del recurso hídrico en los términos establecidos en el sistema de gestión de calidad.</t>
  </si>
  <si>
    <t>Porcentaje de tramites decididos anualmente en términos legales</t>
  </si>
  <si>
    <t xml:space="preserve">Continuar con la atención de los trámites permisionarios iniciados desde el 01/01/14 pendientes  </t>
  </si>
  <si>
    <t>Número de Expedientes pendientes desde 2014 decididos</t>
  </si>
  <si>
    <t xml:space="preserve">Implementación de medidas de manejo de acuíferos priorizados </t>
  </si>
  <si>
    <t>Número de actividades ejecutadas</t>
  </si>
  <si>
    <t xml:space="preserve">Implementación de sistemas de aguas termo minerales y/o instrumentos de planificación de los recursos naturales en su componente de recurso hídrico </t>
  </si>
  <si>
    <t xml:space="preserve">Número de actividades ejecutadas
</t>
  </si>
  <si>
    <t>Creación de un programa para la promoción de la formalidad en el uso del agua</t>
  </si>
  <si>
    <t>Número de Programas para la promoción de la formalidad en el uso del agua creados y operando</t>
  </si>
  <si>
    <t xml:space="preserve">Apoyar la Implementación de las obras de medidas de adecuación hidráulica en el Río Chicamocha  </t>
  </si>
  <si>
    <t>Número de obras contratadas</t>
  </si>
  <si>
    <t>Implementar acciones y obras priorizadas del PORH</t>
  </si>
  <si>
    <t>Número de obras y/o acciones contratadas de la implementación de PORH</t>
  </si>
  <si>
    <t xml:space="preserve">Apoyar el mantenimiento y/o limpieza de fuentes hídricas de la jurisdicción de Corpoboyacá.  </t>
  </si>
  <si>
    <t>Número de obras Contratadas</t>
  </si>
  <si>
    <t>PROYECTO 6.2 Uso Eficiente del Agua</t>
  </si>
  <si>
    <t xml:space="preserve">Realizar los estudios técnicos de análisis de oferta y/o demanda de unidades hidrológicas priorizadas. </t>
  </si>
  <si>
    <t>Número de documentos realizados</t>
  </si>
  <si>
    <t>Evaluar los Programas de Uso Eficiente y Ahorro de Agua de los usuarios del recurso hídrico</t>
  </si>
  <si>
    <t>Número de PUEAA evaluados</t>
  </si>
  <si>
    <t>Desarrollar acciones y/o jornadas de acompañamiento a sectores de servicios y productivos para la implementación de tecnologías de bajo consumo en el marco de los Programas de Uso Eficiente y Ahorro de Agua</t>
  </si>
  <si>
    <t>Número de acciones y/o jornadas de acompañamiento realizadas</t>
  </si>
  <si>
    <t>PROYECTO 6.3 Calidad Hídrica</t>
  </si>
  <si>
    <t>Implementar acciones y/o herramientas para el monitoreo y evaluación de la calidad hídrica en la jurisdicción de Corpoboyacá</t>
  </si>
  <si>
    <t>Número de Acciones implementadas</t>
  </si>
  <si>
    <t>Apoyar a los municipios de la jurisdicción de Corpoboyacá en construcción y/o optimización deplantas de tratamiento de aguas residuales domesticas PTAR y/u otras obras para la descontaminación hídrica</t>
  </si>
  <si>
    <t>Número de municipios apoyados en construcción y/o optimización de plantas de tratamiento de aguas residuales domesticas – PTAR y/o otras obras para la descontaminación hídrica</t>
  </si>
  <si>
    <t>Apoyar a los municipios para diseños de PTAR, Colectores u otras obras de descontaminación hídrica</t>
  </si>
  <si>
    <t>Número de municipios apoyados en diseños de PTAR, Colectores, u otras obras de descontaminación hídrica</t>
  </si>
  <si>
    <t>Establecer y/o Revisar los objetivos de Calidad Hídrica en las corrientes principales de la Jurisdicción</t>
  </si>
  <si>
    <t>Numero de corrientes hídricas con objetivos de Calidad Establecidos y/o Revisados</t>
  </si>
  <si>
    <t>Establecer las metas de Cargas Globales Contaminantes para las Cuencas de la Jurisdicción de la Corporación</t>
  </si>
  <si>
    <t>Número de Corrientes hídricas con Acuerdos de Metas de Carga Global Contaminante establecidos</t>
  </si>
  <si>
    <t>Implementar acciones para el fortalecimiento de capacidades de gestión de la calidad hídrica entre los diferentes actores involucrados</t>
  </si>
  <si>
    <t>Número de acciones implementadas para el fortalecimiento de capacidades de gestión de la calidad hídrica entre los diferentes actores involucrados</t>
  </si>
  <si>
    <t>PROYECTO6.4 Gestión de cuerpos lénticos</t>
  </si>
  <si>
    <t xml:space="preserve">Implementar y hacer seguimiento a las acciones estipuladas en el CONPES 3801 en el Lago de Tota </t>
  </si>
  <si>
    <t>Número de acciones de manejo en el Lago de Tota implementadas</t>
  </si>
  <si>
    <t xml:space="preserve">Implementación de acciones y/u obras en cuerpos lénticos naturales y artificiales, priorizados en la jurisdicción. </t>
  </si>
  <si>
    <t xml:space="preserve">Número de obras y/o acciones implementadas en cuerpos lénticos Naturales o artificiales. </t>
  </si>
  <si>
    <t>PROGRAMA 7.Gobernanza del Agua</t>
  </si>
  <si>
    <t>PROYECTO 7.1 Todos por el Agua</t>
  </si>
  <si>
    <t>Diseñar estrategias de gobernanza del agua con los diferentes actores del territorio que influyen en las unidades hidrológicas priorizadas de la jurisdicción</t>
  </si>
  <si>
    <t>Número de estrategias diseñadas de gobernanza del agua</t>
  </si>
  <si>
    <t xml:space="preserve">Conformación del fondo de agua y/o plataforma colaborativa </t>
  </si>
  <si>
    <t xml:space="preserve">Número de fondo de agua y plataforma colaborativa conformado </t>
  </si>
  <si>
    <t xml:space="preserve">Diseño  y operación del  Observatorio del Agua </t>
  </si>
  <si>
    <t>Porcentaje del avance en el diseño y operación del Observatorio del Agua</t>
  </si>
  <si>
    <t xml:space="preserve">LÍNEA ESTRATEGICA 8: Prevención, Seguimiento, y control del deterioro y daño ambiental </t>
  </si>
  <si>
    <t>PROGRAMA 8.Responsabilidad Ecológica</t>
  </si>
  <si>
    <t>PROYECTO 8.1 Diálogos de Conflictos Socioambientales - Autoridad Ambiental</t>
  </si>
  <si>
    <t>Resolver trámites permisionarios que se encuentren iniciados con anterioridad al 31 de diciembre de 2019. (Incluidas las modificaciones y/o renovaciones)</t>
  </si>
  <si>
    <t>Número de trámites resueltos</t>
  </si>
  <si>
    <t>Licencias ambientales
concesiones de agua
permisos de vertimientos
aprovechamientos forestales
permiso de emisiones</t>
  </si>
  <si>
    <t>Resolver los tramites permisionarios en los tiempos establecidos por la ley, iniciados a partir del 1 de enero de 2020 (incluidas las modificaciones)</t>
  </si>
  <si>
    <t>Porcentaje de trámites permisionarios resueltos en los tiempos establecidos</t>
  </si>
  <si>
    <t>Actualizar la base de datos de tramites ambientales</t>
  </si>
  <si>
    <t>Porcentaje de avance en la actualización de la base de datos</t>
  </si>
  <si>
    <t>Base de datos del universo de tramites ambientales vigentes</t>
  </si>
  <si>
    <t>Atender las infracciones y/o quejas ambientales radicadas antes del 31/12/2019</t>
  </si>
  <si>
    <t>Porcentaje de quejas y/o infracciones ambientales atendidas</t>
  </si>
  <si>
    <t>Atender las infracciones y/o quejas ambientales dentro de los términos establecidos por la ley 1333 de 2009 radicados a partir del 01 de enero de 2020</t>
  </si>
  <si>
    <t>Porcentaje de infracciones atendidas</t>
  </si>
  <si>
    <t>Atender factores degeneración de conflictos ambientales con participación de las entidades SINA</t>
  </si>
  <si>
    <t>Resolver procesos sancionatorios</t>
  </si>
  <si>
    <t>Porcentaje de procesos sancionatorios resueltos anualmente, con relación al total existente</t>
  </si>
  <si>
    <t xml:space="preserve">actos administrativos de iniciación de procedimiento sancionatorio expedidos
Actos administrativos de determinación de la responsabilidad
Actos administrativos de cesación de procedimiento </t>
  </si>
  <si>
    <t>PROYECTO 8.2 Seguimiento, Control y Vigilancia al uso, manejo y aprovechamiento de la naturaleza</t>
  </si>
  <si>
    <t>Realizar el seguimiento a licencias, permisos, concesiones y/o autorizaciones ambientales, priorizadas</t>
  </si>
  <si>
    <t xml:space="preserve">Número de  expedientes priorizados con seguimiento </t>
  </si>
  <si>
    <t>Monitorear obligaciones judiciales relacionadas con el componente técnico en el seguimiento y control al uso de la naturaleza, priorizadas</t>
  </si>
  <si>
    <t>Porcentaje de obligaciones judiciales priorizadas con seguimiento</t>
  </si>
  <si>
    <t>Realizar el seguimiento a los Programas de Uso Eficiente y Ahorro del Agua (PUEAA), priorizados</t>
  </si>
  <si>
    <t>Porcentaje de PUEAAs priorizados con seguimiento</t>
  </si>
  <si>
    <t>Realizar el seguimiento anual a los Planes de Saneamiento y Manejo de Vertimientos – PSMV, aprobados</t>
  </si>
  <si>
    <t>Porcentaje de PSMV aprobados con seguimiento anual</t>
  </si>
  <si>
    <t>Realizar el seguimiento anual a los Planes de Gestión Integral de Residuos Sólidos - PGIRS (metas de aprovechamiento y disposición)</t>
  </si>
  <si>
    <t>Porcentaje de PGIRS aprobados con seguimiento anual</t>
  </si>
  <si>
    <t>PROYECTO 8.3 Unidad Ambiental de Reacción Inmediata URI Ambiental</t>
  </si>
  <si>
    <t>Realizar operativos a las actividades de alto impacto que se desarrollen en la jurisdicción, que incluyan el control al uso, manejo, aprovechamiento y/o movilización de la naturaleza</t>
  </si>
  <si>
    <t>Número de operativos realizados</t>
  </si>
  <si>
    <t>Realizar los operativos solicitados según demanda.</t>
  </si>
  <si>
    <t>Porcentajes de operativos realizados según demanda</t>
  </si>
  <si>
    <t>Implementar las acciones definidas en los comités de reacción inmediata (Comité interinstitucional para el tráfico ilegal de flora y fauna silvestre - Mesa operativa del medio ambiente)</t>
  </si>
  <si>
    <t>Porcentaje de acciones implementadas definidas en Comités de reacción Inmediata</t>
  </si>
  <si>
    <t>PROYECTO 8.4 Manejo y Disposición de Flora y Fauna Silvestre</t>
  </si>
  <si>
    <t>Desarrollar un (1) plan para la prevención, control, vigilancia y manejo de fauna y flora silvestre relacionada con tráfico y/o tenencia ilegal</t>
  </si>
  <si>
    <t xml:space="preserve">Porcentaje de avance de desarrollo del Plan </t>
  </si>
  <si>
    <t>Porcentaje de avance de desarrollo del Plan</t>
  </si>
  <si>
    <t>PROYECTO 8.5 Redes de Monitoreo y Calidad Ambiental</t>
  </si>
  <si>
    <t>Realizar la operación de las estaciones de monitoreo y laboratorio de calidad ambiental</t>
  </si>
  <si>
    <t xml:space="preserve">Porcentaje de estaciones operando </t>
  </si>
  <si>
    <t>Porcentaje de estaciones operando</t>
  </si>
  <si>
    <t>Dar operatividad al laboratorio de calidad ambiental - Sede Central</t>
  </si>
  <si>
    <t>Porcentaje de avance en la operatividad del laboratorio de calidad ambiental – Sede Central</t>
  </si>
  <si>
    <t>Generar y/o actualizar los protocolos de la matriz aire en las lineas de fuentes fijas, fuentes moviles, ruido, red de calidad del aire y olores</t>
  </si>
  <si>
    <t>Porcentaje de avance en los protocolos actualizados y/o generados</t>
  </si>
  <si>
    <t>Elaborar inventarios de emisiones en la jurisdicción</t>
  </si>
  <si>
    <t>Porcentaje de avance en el inventario de emisiones</t>
  </si>
  <si>
    <t>Realizar la actualización a los mapas de ruido (poblaciones urbanas de municipios mayores a 100.000 habitantes)</t>
  </si>
  <si>
    <t>Números de mapas de ruido actualizados</t>
  </si>
  <si>
    <t>Realizar el seguimiento a la contaminación auditiva y mapas de ruido, según solicitud</t>
  </si>
  <si>
    <t>Porcentaje de seguimientos realizados según solicitud</t>
  </si>
  <si>
    <t>Realizar el reportes a la plataforma SIAC (agua – aire)</t>
  </si>
  <si>
    <t>Porcentaje de información reportada al SIAC</t>
  </si>
  <si>
    <t>Realizar el monitoreo de las fuentes hídricas priorizadas de la jurisdicción</t>
  </si>
  <si>
    <t>Porcentaje de avance de los monitoreos priorizados</t>
  </si>
  <si>
    <t xml:space="preserve">LINEA ESTRATEGICA 7: Ciudadanía Ecológica  </t>
  </si>
  <si>
    <t>PROGRAMA 9.Comunicación, educación y participación</t>
  </si>
  <si>
    <t>PROYECTO 9.1 Plan estratégico de comunicaciones “Tiempos para Pactar la Paz con la Naturaleza”</t>
  </si>
  <si>
    <t>Divulgar los proyectos y estrategias de la Corporación, mediante un plan de medios externo</t>
  </si>
  <si>
    <t>Número de Plan de medios construidos y ejecutados.</t>
  </si>
  <si>
    <t>Fortalecer la imagen institucional de Corpoboyacá</t>
  </si>
  <si>
    <t>Número de eventos virtuales y/o presenciales</t>
  </si>
  <si>
    <t>Divulgar la gestión ambiental corporativa a los diferentes públicos objetivos</t>
  </si>
  <si>
    <t>Número de campañas diseñadas y ejecutadas</t>
  </si>
  <si>
    <t>Producir piezas audiovisuales, radiales y digitales sobre las iniciativas y proyectos que lidera Corpoboyacá</t>
  </si>
  <si>
    <t>Número de productos audiovisuales producidos</t>
  </si>
  <si>
    <t>Desarrollar contenidos en piezas gráficas, de acuerdo con las estrategias de comunicación de los procesos corporativos.</t>
  </si>
  <si>
    <t>Número de contenidos desarrollados</t>
  </si>
  <si>
    <t>Diseñar e implementar Plan Corporativo de Redes Sociales</t>
  </si>
  <si>
    <t>Número de planes implementados</t>
  </si>
  <si>
    <t xml:space="preserve">PROYECTO  9.2 Educación Ambiental </t>
  </si>
  <si>
    <t>Implementar la estrategia Aulas Abiertas y Escuelas Verdes fortaleciendo los Proyectos Escolares de Educación Ambiental en las Instituciones Educativas
priorizadas.</t>
  </si>
  <si>
    <t>Número de Instituciones Educativas vinculadas en la estrategia Escuela Verde.</t>
  </si>
  <si>
    <t>Realizar eventos para generar sensibilidad y conocimiento ambiental.</t>
  </si>
  <si>
    <t>Número de eventos de educación ambiental realizados</t>
  </si>
  <si>
    <t xml:space="preserve">Fortalecer espacios no formales para la educación ambiental comunitaria. </t>
  </si>
  <si>
    <t xml:space="preserve">Número de acciones implementadas </t>
  </si>
  <si>
    <t>Implementar un programa de Ecología Política para fomentar la responsabilidad ambiental en la sociedad</t>
  </si>
  <si>
    <t>Número de programas realizados</t>
  </si>
  <si>
    <t>Diseñar y elaborar material interpretativo y pedagógico que permita la gestión del conocimiento ambiental.</t>
  </si>
  <si>
    <t>Número de material interpretativo y pedagógico diseñado y elaborado.</t>
  </si>
  <si>
    <t>Fortalecer y apoyar el Comité Interinstitucional de Educación Ambiental de Boyacá – CIDEABOY, a través de los proyectos y programas establecidos en el Plan Departamental de Educación Ambiental.</t>
  </si>
  <si>
    <t>Porcentaje de avance de las acciones priorizadas del Plan Departamental de Educación Ambiental</t>
  </si>
  <si>
    <t>Asesorar y brindar asistencia técnica a los Comités de Educación Ambiental Municipal CIDEAS.</t>
  </si>
  <si>
    <t>Número de CIDEAS asesorados</t>
  </si>
  <si>
    <t>Implementar la estrategia Ciencia Participativa en el fortalecimiento de los Proyectos Comunitarios de Educación Ambiental priorizados.</t>
  </si>
  <si>
    <t>Número de proyectos comunitarios de educación ambiental promovidos con la estrategia Ciencia Participativa</t>
  </si>
  <si>
    <t>Implementar un programa para la sostenibilidad ambiental con los diferentes sectores de servicios.</t>
  </si>
  <si>
    <t>Número de sectores de servicios con programa de sostenibilidad ambiental</t>
  </si>
  <si>
    <t>PROYECTO  9.3 Participación y Gobernanza Ambiental</t>
  </si>
  <si>
    <t>Brindar asistencia técnica y cualificación a grupos de interés en gobernanza ambiental</t>
  </si>
  <si>
    <t>Número de grupos capacitados</t>
  </si>
  <si>
    <t>Implementar estrategias para la gobernanza ambiental</t>
  </si>
  <si>
    <t>Número de estrategias implementadas</t>
  </si>
  <si>
    <t>Generar espacios de intercambio de experiencias del conocimiento ancestral del territorio</t>
  </si>
  <si>
    <t>Número de eventos de intercambio de experiencias</t>
  </si>
  <si>
    <t>Elaborar instrumentos que faciliten la participación en la gestión ambiental</t>
  </si>
  <si>
    <t>Número de  instrumentos  metodológicos elaborados.</t>
  </si>
  <si>
    <t>PROYECTO  9.4 Fortalecimiento de ONG Ambientales</t>
  </si>
  <si>
    <t>Consolidar la operatividad de la RED de ONG ambientales</t>
  </si>
  <si>
    <t>Número de RED de ONG consolidada</t>
  </si>
  <si>
    <t>Generar espacios de intercambio de experiencias de ONG a nivel local, nacional e internacional</t>
  </si>
  <si>
    <t>Número de eventos realizados de intercambio de experiencias</t>
  </si>
  <si>
    <t>Apoyar a la Red de ONG a través de los proyectos y programas que se tienen establecidos en el Plan de Acción de la RED</t>
  </si>
  <si>
    <t xml:space="preserve">Porcentaje de avance de las acciones priorizadas del Plan Acción de la RED </t>
  </si>
  <si>
    <t>LINEA ESTRATEGICA 6: Fortalecimiento de la gestión ambiental territorial</t>
  </si>
  <si>
    <t>PROGRAMA 10.Fortalecimiento Interno</t>
  </si>
  <si>
    <t>PROYECTO 10.1 Transparencia y fortalecimiento TIC</t>
  </si>
  <si>
    <t>Mantener el servicio de seguridad perimetral y copias de seguridad de la información</t>
  </si>
  <si>
    <t xml:space="preserve">Porcentaje de seguridad perimetral y copias de seguridad </t>
  </si>
  <si>
    <t>Mantener el servicio de conexión a internet en las sedes de la corporación</t>
  </si>
  <si>
    <t>Porcentaje de sedes con servicio de conexión a internet</t>
  </si>
  <si>
    <t>Mantener el servicio de correo electrónico para los funcionarios de la corporación</t>
  </si>
  <si>
    <t>Porcentaje de funcionarios de la corporación con correo electrónico</t>
  </si>
  <si>
    <t>Implementar las acciones priorizadas de  PETI, PTRI, PSPI,</t>
  </si>
  <si>
    <t>Porcentaje de acciones priorizadas implementadas</t>
  </si>
  <si>
    <t>Porcentaje de implementación de IPV6</t>
  </si>
  <si>
    <t>Porcentaje de implementación de extinsión automatica de incendio datacenter</t>
  </si>
  <si>
    <t>Actualizar los equipos, servidores y licenciamiento de la entidad</t>
  </si>
  <si>
    <t>Porcentaje equipos, servidores y licencias actualizados</t>
  </si>
  <si>
    <t xml:space="preserve">Porcentaje de Actualización Servidores  Virtuales almacenamiento SAN. </t>
  </si>
  <si>
    <t>Actualizar la arquitectura en la nube del sistema de información corporativo</t>
  </si>
  <si>
    <t xml:space="preserve">Porcentaje arquitectura en la nube actualizada </t>
  </si>
  <si>
    <t xml:space="preserve">Realizar la actualización y mantenimiento al sistema de información de la Corporación </t>
  </si>
  <si>
    <t>Porcentaje sistema de gestión integral corporativo actualizado</t>
  </si>
  <si>
    <t>Porcentaje  de implementación  de  funcionalidades  que  permitan la captura, y procesamiento de la   información de  los  instrumentos de planeación en el sistema de gestión integral</t>
  </si>
  <si>
    <t>Porcentaje sistema de información  misional actualizado</t>
  </si>
  <si>
    <t xml:space="preserve">Porcentaje de ingreso, actualización y validación de información priorizada de los expedientes en el sistema de información misional </t>
  </si>
  <si>
    <t xml:space="preserve">Porcentaje sistema de información administrativa actualizado
</t>
  </si>
  <si>
    <t>Porcentaje sistema de información de archivos actualizado</t>
  </si>
  <si>
    <t>Adelantar transferencias del Archivo de Oficina al Archivo Central.</t>
  </si>
  <si>
    <t>Número de transferencias adelantadas del archivo de oficina al archivo central</t>
  </si>
  <si>
    <t>Verificar aplicación de procesos técnicos archivísticos realizados.</t>
  </si>
  <si>
    <t>Número de verificaciones de aplicación de procesos técnicos archivísticos</t>
  </si>
  <si>
    <t>PROYECTO 10.2 Fortalecimiento de sistemas administrativos</t>
  </si>
  <si>
    <t xml:space="preserve">Realizar  auditoria externa de seguimiento
y/o acreditación ISO 9001: 2015 </t>
  </si>
  <si>
    <t>Número de auditoria externa de seguimiento y/o acreditación ISO 9001: 2015 realizadas</t>
  </si>
  <si>
    <t>Apoyar procesos de cooperación horizontal
interinstitucional</t>
  </si>
  <si>
    <t xml:space="preserve">Número de procesos de cooperación horizontal apoyados </t>
  </si>
  <si>
    <t>PROYECTO 10.3 Fortalecimiento Institucional</t>
  </si>
  <si>
    <t>Adelantar acciones para el fortalecimiento de la infraestructura física institucional</t>
  </si>
  <si>
    <t>Número de  acciones adelantadas</t>
  </si>
  <si>
    <t>Fortalecer la Unidad de cobro persuasivo y coactivo, recaudo (cartera, control de transferencias municipales)</t>
  </si>
  <si>
    <t>Porcentaje de variación de la cartera mayor a 360 días</t>
  </si>
  <si>
    <t xml:space="preserve">Promover la actualización de Avalúo catastral de los municipios
</t>
  </si>
  <si>
    <t>Número de municipios apoyados</t>
  </si>
  <si>
    <t>Cumplir las actividades de la Secretaria Tecnica del OCAD-Corpoboyacá</t>
  </si>
  <si>
    <t>Porcentaje de cumplimiento de actividades secretaria OCAD</t>
  </si>
  <si>
    <t>Porcentaje de cumplimiento en el seguimiento y monitoreo a inversiones SGR</t>
  </si>
  <si>
    <t>Gestionar recursos de cooperacion internacional</t>
  </si>
  <si>
    <t>Número de actividades adelantadas</t>
  </si>
  <si>
    <t>Gestionar recursos de Responsabilidad social empresarial</t>
  </si>
  <si>
    <t xml:space="preserve">Gestionar recursos del Sistema General
de Regalías
</t>
  </si>
  <si>
    <t>LINEA ESTRATEGICA 4: Gestión de la crisis climática</t>
  </si>
  <si>
    <t>PROGRAMA 11.Gestión del Riesgo de Desastres y Crisis Climática</t>
  </si>
  <si>
    <t>PROYECTO 11.1 Conocimiento del Riesgo</t>
  </si>
  <si>
    <t>Implementar acciones para la generacion del conocimiento del riesgo en los municipios de la Jurisdicción</t>
  </si>
  <si>
    <t>Número de acciones implementadas para el conocimiento del riesgo</t>
  </si>
  <si>
    <t>Porcentaje de actualización y reporte de información en el SIAC, subsistema SNIF, módulo Incendios Forestales IF.</t>
  </si>
  <si>
    <t>Asesorar a municipios en la incorporación del conocimiento del riesgo por eventos naturales extremos en sus instrumentos de planificación territoria</t>
  </si>
  <si>
    <t>Porcentaje de municipios asesorados en la incorporación del conocimiento del riesgo.</t>
  </si>
  <si>
    <t>Implementar una estrategia de comunicación y divulgación para que los actores sociales conozcan los escenarios de riesgo asociados a fenómenos naturales y su responsbilidad frente a ellos</t>
  </si>
  <si>
    <t xml:space="preserve">Porcentaje de avance en la implementación de la estrategia de comunicación y divulgación de escenarios de riesgo </t>
  </si>
  <si>
    <t>PROYECTO 11.2 Reducción del Riesgo</t>
  </si>
  <si>
    <t>Implementar una estrategia de monitoreo a acciones para mitigar y prevenir el riesgo por eventos naturales</t>
  </si>
  <si>
    <t>Porcentaje de implementación de la  estrategia de  monitoreo a acciones de mitigación y prevención del riesgo</t>
  </si>
  <si>
    <t>Porcentaje de implementación de la estrategia de monitoreo a acciones de mitigación y prevención del riesgo</t>
  </si>
  <si>
    <t>Realizar acciones para la prevención y evaluación desastres asociados a fenómenos naturales</t>
  </si>
  <si>
    <t>Número de acciones realizadas para la mitigación y prevención de desastres</t>
  </si>
  <si>
    <t>PROYECTO 11.3 Lucha contra la Crisis Climática</t>
  </si>
  <si>
    <t>Participar en la formulación del Plan Integral de Gestión del Cambio Climático Territorial - PIGCCT Boyacá</t>
  </si>
  <si>
    <t>Número de acciones que contribuyen a la formulación de PIGCCT</t>
  </si>
  <si>
    <t>Número de acciones que contribuyen a la  formulación de PIGCCT</t>
  </si>
  <si>
    <t>Asesorar a municipios en la incorporación de acciones relacionadas con Cambio Climático en instrumentos de planeación territorial</t>
  </si>
  <si>
    <t>Porcentaje de municipios que solicitan asesoría y son atendidos</t>
  </si>
  <si>
    <t>Coordinar la implementación de acciones de adaptación y lucha contra la crisis, acorde con el PIGCCT</t>
  </si>
  <si>
    <t>Número de acciones implementadas</t>
  </si>
  <si>
    <t>Promover la declaratoria de crisis climática la jurisdicción</t>
  </si>
  <si>
    <t>Número de instituciones que adoptan declaratoria de crisis climática</t>
  </si>
  <si>
    <t>Continuar con la Implementación del Mecanismo Voluntario de Reducción de Emisiones de Gases de Efecto Invernadero como estrategia de Mitigación de la crisis climática</t>
  </si>
  <si>
    <t>Porcentaje de implementación del mecanismo</t>
  </si>
  <si>
    <t>Página 1 de 5</t>
  </si>
  <si>
    <t>Página 1 de 6</t>
  </si>
  <si>
    <t>Página 2 de 6</t>
  </si>
  <si>
    <t>Página 3 de 6</t>
  </si>
  <si>
    <t>Página 4 de 6</t>
  </si>
  <si>
    <t xml:space="preserve">E. - ESTRUCTURA PROGRAMATICA ARTICULADA DE LOS INDICADORES MÍNIMOS DE GESTIÓN CON ACTIVIDADES PLAN DE ACCION </t>
  </si>
  <si>
    <t>F. - TABLA IMGS, CODIGOS FUENTES PRESUPUESTALES, PERSONAL POR PROYECTO, CODIGOS BPINA PROYECTOS, CODIGOS OBJETOS DE GASTO Y OTROS</t>
  </si>
  <si>
    <t>Página 6 de 6</t>
  </si>
  <si>
    <t>&gt;</t>
  </si>
  <si>
    <t>SUBTOTAL PERSONAL EXTERNO, CONVENIOS Y OTROS CONTRATOS $</t>
  </si>
  <si>
    <t>INVERSIÓN</t>
  </si>
  <si>
    <t>SUBDIRECTOR DE PLANEACIÓN Y SISTEMAS DE INFORMACIÓN</t>
  </si>
  <si>
    <t>SUBTOTALPLANTA PERSONAL  (SI APLICA) FUNCIONAMIIENTO ADQUISICIÓN DE BIENES $</t>
  </si>
  <si>
    <t>1.3.3.1.01 R.B. Sobretasa / participación ambiental - Corporaciones Autónomas Regionales</t>
  </si>
  <si>
    <t>1.3.3.2.02.01.02 R.B. - Otras Contribuciones (Termoeléctrico -ELECTRO SOCHAGOTA-)</t>
  </si>
  <si>
    <t>1.3.3.2.02.02.01 R.B. Otras Contribuciones (Hidroelectrico- CHIVOR</t>
  </si>
  <si>
    <t>1.3.3.9.07 R.B. Transferencias de capital de otras entidades del gobierno general</t>
  </si>
  <si>
    <t>1.3.3.2.02.01.01 R.B. - Otras Contribuciones (Termoeléctrico -GENSA-)</t>
  </si>
  <si>
    <t>1.3.3.2.08.01 R.B.- D.E.R.N.(Evaluación de licencias y trámites ambientales)</t>
  </si>
  <si>
    <t>1.3.3.2.08.03 R.B. - D.E.R.N. (Tasa por el uso del agua)</t>
  </si>
  <si>
    <t>VALOR TOTAL $
( I )
=(F*G*H)</t>
  </si>
  <si>
    <t>Formulación del Plan Operativo Anual de inversiones para la vigencia 2022, según lo aprobado mediante acuerdo No. 023 del 22 de diciembre de 2021 que fijo el presupuesto de ingresos y gastos para el año 2022 y la Resolución No. 2647 del 29 de diciembre 2021 que liquidó el presupuesto de la vigencia 2022.</t>
  </si>
  <si>
    <t>Número de grupos
capacitados</t>
  </si>
  <si>
    <t>Número de eventos de
intercambio  de experiencias</t>
  </si>
  <si>
    <t>Número  de estrategias para la gobernanza ambiental.   implementadas</t>
  </si>
  <si>
    <t xml:space="preserve">Número de instrumentos metodológicos elaborados </t>
  </si>
  <si>
    <t>Número</t>
  </si>
  <si>
    <t>Promover la participación, para el fortalecimiento de la corresponsabilidad en la gestión ambiental, para garantizar la preservación del medio ambiente y el manejo sustentable de los ecosistemas naturales</t>
  </si>
  <si>
    <t xml:space="preserve">Elaborar e implementar  herramientaas metodológicas para facilitar la participación en la gestión ambiental </t>
  </si>
  <si>
    <t>Realizar y organizar procesos de cualificación a grupos de interés en temas de gobernanza ambiental.</t>
  </si>
  <si>
    <t>Implementar espacios que promuevan la gestión del conocimiento y saber ancestral</t>
  </si>
  <si>
    <t>Relizar acciones para la gobernanza ambiental.</t>
  </si>
  <si>
    <t>Jurisdicción de Corpoboyacá</t>
  </si>
  <si>
    <t>5 grupos organizados y capacitados</t>
  </si>
  <si>
    <t>1 espacio para el intercambio de experiencias realizado</t>
  </si>
  <si>
    <t>1 estrategia de gobernanza ambiental implementada</t>
  </si>
  <si>
    <t>1 herramienta elaborada para la participación efectiva</t>
  </si>
  <si>
    <t>(No. de grupos
organizados y capacitados/No. De grupos programados)*100</t>
  </si>
  <si>
    <t>(No. de eventos de
intercambio  de experiencias realizados/No. De eventos programados)*100</t>
  </si>
  <si>
    <t>(No.  de estrategias para la gobernanza ambiental.   Implementadas/ No. De estrategias programadas)*100</t>
  </si>
  <si>
    <t xml:space="preserve">(No. de instrumentos metodológicos elaborados/No. De instrumentos programados)*100 </t>
  </si>
  <si>
    <t>LEIDY CAROLINA GUERRERO RIAÑO</t>
  </si>
  <si>
    <t>Jefe Oficina Participación y Cultura Ambiental</t>
  </si>
  <si>
    <t xml:space="preserve">PRESTACIÓN DE SERVICIOS PROFESIONALES PARA IMPLEMENTAR HERRAMIENTAS DE PARTICIPACIÓN COMUNITARIA EN EL FORTALECIMIENTO DE LA GESTIÓN AMBIENTAL EN MARCO DEL PROGRAMA “ EDUCACIÓN, COMUNICACIÓN Y PARTICIPACIÓN” DEL PROYECTO DE “PARTICIPACIÓN Y GOBERNANZA AMBIENTAL” EN LA OFICINA DE PARTICIPACIÓN Y CULTURA AMBIENTAL, DE ACUERDO CON LAS ESPECIFICACIONES DESCRITAS EN LOS ESTUDIOS PREVIOS. </t>
  </si>
  <si>
    <t>Categoria 4 con desplazamiento Licenciado en Ciencias Naturales y Educación Ambiental  con 26 meses de experincia en temas ambientales y 12 meses de experiencia en educacion ambiental. SONIA TORRES NARANJO</t>
  </si>
  <si>
    <t>26  meses de experiencia profesional  y 12 meses especifica.</t>
  </si>
  <si>
    <t>PRESTACIÓN DE SERVICIOS PROFESIONALES PARA REALIZAR ACTIVIDADES DE PARTICIPACION COMUNITARIA,DENTRO DE LAS METAS ESTABLECIDAS EN EL PROGRAMA DE COMUNICACION, EDUCACION Y PARTICIPACION DEL PROYECTO PARTICIPACION Y GOBERNANZA AMBIENTAL DE LA OFICINA DE PARTICIPACIÓN Y CULTURA AMBIENTAL, DE ACUERDO CON LAS ESPECIFICACIONES DESCRITAS EN LOS ESTUDIOS PREVIOS.</t>
  </si>
  <si>
    <t xml:space="preserve"> Categoria  3 con desplazamiento Bióogo con 14  meses de experiencia en temas ambientales. SANTIAGO JIMENEZ</t>
  </si>
  <si>
    <t>13-24 meses</t>
  </si>
  <si>
    <t>Prestar el servicio de apoyo logístico para la organización y desarrollo de un evento para la promoción del conocimiento y saber ancestral de permitan generar en las comunidades sensibilidad y conocimiento ambiental, en adelanto del proyecto de Educación Ambiental, contemplado en el Plan de Acción institución Acciones Sostenibles y conforme a las especificaciones técnicas que obran en los presentes estudios previos.</t>
  </si>
  <si>
    <t>7-3208-CAR_9-3208103-PA2023-09-03</t>
  </si>
  <si>
    <t>2.3.8.01.14 Gravamen a los movimientos financieros D.E.R.N.  (Evaluación de licencias y trámites ambientales)</t>
  </si>
  <si>
    <t>2.3.8.01.14 Gravamen a los movimientos financieros / Sobretasa / participación ambiental - Corporaciones Autónomas Regionales (Porcentaje)</t>
  </si>
  <si>
    <t>1.3.3.3.01 R.B. SOBRETASA - PARTICIPACION AMBIENTAL - CORPORACIONES AUTONOMAS REGIONALES</t>
  </si>
  <si>
    <t>1.3.3.4.02.02.01 R.B. - Otras Contribuciones (Hidroeléctrico -CHIVOR-)</t>
  </si>
  <si>
    <t>XX</t>
  </si>
  <si>
    <t>XX/XX/2022</t>
  </si>
  <si>
    <t>Excedentes para la vigencia 2022, según lo aprobado mediante acuerdo N° XXX de XXX de 2022</t>
  </si>
  <si>
    <t>Excedentes financieros</t>
  </si>
  <si>
    <t>PRESTACIÓN DE SERVICIOS PROFESIONALES PARA PROMOVER LA PARTICIPACIÓN Y LA EDUCACION AMBIENTAL DENTRO DEL PROGRAMA " COMUNICACION, EDUCACION Y PARTICIPACION" EN EL PROYECTO PARTICIPACIÓN Y GOBERNANZA DE LA OFICINA DE CULTURA AMBIENTAL Y PARTICIPACION DE LA CORPORACION AUTONOMA REGIONAL DE BOYACA, DE ACUERDO CON LAS ESPECIFICACIONES DESCRITAS EN LOS ESTUDIOS PREVIOS.</t>
  </si>
  <si>
    <t>Categoria  3 con desplazamiento Biólogo con 14  meses de experiencia en temas ambientales. SANTIAGO JIMENEZ</t>
  </si>
  <si>
    <t>Contratar el suministro de parques infantiles elaborados en madera plástica y contenedores para la recolección de envases plásticos que permitan fortalecer acciones para concienciar y promover una cultura de reciclaje y reutilización en las comunidades de los municipios de la jurisdicción de Corpoboyaca priorizados como apropiación de la estrategia Territorios Libres de Plástico, enmarcada en el proyecto Participación y Gobernanza Ambiental de la oficina de Participación y Cultura Ambiental, conforme con las especificaciones técnicas que hacen parte de los estudios previos.</t>
  </si>
  <si>
    <t>Servicio de impresión de material (cartillas) en el marco de los proyectos;  "Gobernanza y mecanismos de conservación de la biodiversidad" de la subdirección de ecosistemas y gestión ambiental y  el proyecto “Participación y gobernanza ambiental”  de la oficina de participación y cultura ambiental de la Corporación Autónoma Regional de Boyacá,  de conformidad con las especificaciones técnicas que obran en los estudios previos.</t>
  </si>
  <si>
    <t xml:space="preserve">PRESTACIÓN DE SERVICIOS PROFESIONALES, EN MARCO DEL PROGRAMA DE PLAN DE ACCIÓN
“COMUNICACIÓN, EDUCACIÓN Y PARTICIPACIÓN”  EN LA ESTRATEGIA DE ECOLOGÍA POLÍTICA DEL PROYECTO EDUCACION AMBIENTAL DE LA OFICINA DE CULTURA AMBIENTAL Y PARTICIPACIÓN DE ACUERDO CON LAS ESPECIFICACIONES DESCRITAS EN LOS ESTUDIOS PREVIOS.
</t>
  </si>
  <si>
    <t xml:space="preserve"> Categoria  1 sin desplazamiento. Abogado con experiencia profesional de 0 a 6 meses</t>
  </si>
  <si>
    <t>0-6 meses</t>
  </si>
  <si>
    <t xml:space="preserve"> Categoria  3 con desplazamiento. Ingeniero Ambiental con experiencia profesional entre 13 -24 meses. LISET ANDREA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</si>
</sst>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 &quot;$&quot;\ * #,##0_ ;_ &quot;$&quot;\ * \-#,##0_ ;_ &quot;$&quot;\ * &quot;-&quot;_ ;_ @_ "/>
    <numFmt numFmtId="168" formatCode="_ * #,##0.00_ ;_ * \-#,##0.00_ ;_ * &quot;-&quot;??_ ;_ @_ "/>
    <numFmt numFmtId="169" formatCode="_-* #,##0\ _€_-;\-* #,##0\ _€_-;_-* &quot;-&quot;??\ _€_-;_-@_-"/>
    <numFmt numFmtId="170" formatCode="_(* #,##0_);_(* \(#,##0\);_(* &quot;-&quot;??_);_(@_)"/>
    <numFmt numFmtId="171" formatCode="_ [$$-2C0A]\ * #,##0_ ;_ [$$-2C0A]\ * \-#,##0_ ;_ [$$-2C0A]\ * &quot;-&quot;_ ;_ @_ "/>
    <numFmt numFmtId="172" formatCode="_-[$$-340A]\ * #,##0_-;\-[$$-340A]\ * #,##0_-;_-[$$-340A]\ * &quot;-&quot;_-;_-@_-"/>
    <numFmt numFmtId="173" formatCode="_(* #,##0.0_);_(* \(#,##0.0\);_(* &quot;-&quot;??_);_(@_)"/>
    <numFmt numFmtId="174" formatCode="[$$-240A]\ #,##0"/>
    <numFmt numFmtId="175" formatCode="0.0"/>
    <numFmt numFmtId="176" formatCode="_-* #,##0_-;\-* #,##0_-;_-* &quot;-&quot;??_-;_-@_-"/>
    <numFmt numFmtId="177" formatCode="_(&quot;$&quot;\ * #,##0_);_(&quot;$&quot;\ * \(#,##0\);_(&quot;$&quot;\ * &quot;-&quot;??_);_(@_)"/>
    <numFmt numFmtId="178" formatCode="#,##0_ ;\-#,##0\ "/>
    <numFmt numFmtId="179" formatCode="d/mm/yyyy;@"/>
    <numFmt numFmtId="180" formatCode="0.0%"/>
    <numFmt numFmtId="181" formatCode="_-* #,##0.00_-;\-* #,##0.00_-;_-* &quot;-&quot;_-;_-@_-"/>
    <numFmt numFmtId="182" formatCode="_-&quot;$&quot;\ * #,##0_-;\-&quot;$&quot;\ * #,##0_-;_-&quot;$&quot;\ * &quot;-&quot;??_-;_-@_-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0"/>
      <name val="Calibri Light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SansSerif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name val="Arial"/>
      <family val="2"/>
    </font>
    <font>
      <sz val="11"/>
      <name val="Arial Narrow"/>
      <family val="2"/>
    </font>
    <font>
      <sz val="8"/>
      <color theme="9" tint="-0.249977111117893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CC9900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00B0F0"/>
      </patternFill>
    </fill>
    <fill>
      <patternFill patternType="solid">
        <fgColor rgb="FF66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rgb="FFFFFFFF"/>
      </patternFill>
    </fill>
    <fill>
      <patternFill patternType="solid">
        <fgColor rgb="FF00FF99"/>
        <bgColor rgb="FF00FFFF"/>
      </patternFill>
    </fill>
    <fill>
      <patternFill patternType="solid">
        <fgColor rgb="FF00FF99"/>
        <bgColor rgb="FFF7CAAC"/>
      </patternFill>
    </fill>
    <fill>
      <patternFill patternType="solid">
        <fgColor rgb="FF00FF99"/>
        <bgColor rgb="FFA8D08D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7CAAC"/>
      </patternFill>
    </fill>
    <fill>
      <patternFill patternType="solid">
        <fgColor rgb="FFCCCCFF"/>
        <bgColor rgb="FFA8D08D"/>
      </patternFill>
    </fill>
    <fill>
      <patternFill patternType="solid">
        <fgColor theme="2" tint="-0.249977111117893"/>
        <bgColor rgb="FF00FF00"/>
      </patternFill>
    </fill>
    <fill>
      <patternFill patternType="solid">
        <fgColor theme="2" tint="-0.249977111117893"/>
        <bgColor rgb="FF38761D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 tint="-0.249977111117893"/>
        <bgColor rgb="FFA8D08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rgb="FFB3CEFA"/>
      </patternFill>
    </fill>
    <fill>
      <patternFill patternType="solid">
        <fgColor rgb="FFD86AC3"/>
        <bgColor indexed="64"/>
      </patternFill>
    </fill>
    <fill>
      <patternFill patternType="solid">
        <fgColor theme="0" tint="-0.14999847407452621"/>
        <bgColor rgb="FFFFFFFF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5" fontId="3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1" fillId="22" borderId="0" applyNumberFormat="0" applyBorder="0" applyAlignment="0" applyProtection="0"/>
    <xf numFmtId="0" fontId="37" fillId="0" borderId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  <xf numFmtId="43" fontId="53" fillId="0" borderId="0" applyFont="0" applyFill="0" applyBorder="0" applyAlignment="0" applyProtection="0"/>
    <xf numFmtId="0" fontId="58" fillId="0" borderId="0"/>
    <xf numFmtId="42" fontId="6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170" fontId="2" fillId="0" borderId="0" xfId="34" applyNumberFormat="1" applyFont="1" applyAlignment="1">
      <alignment horizontal="center" vertical="center"/>
    </xf>
    <xf numFmtId="170" fontId="2" fillId="0" borderId="0" xfId="34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vertical="center"/>
    </xf>
    <xf numFmtId="169" fontId="2" fillId="0" borderId="0" xfId="33" applyNumberFormat="1" applyAlignment="1">
      <alignment vertical="center"/>
    </xf>
    <xf numFmtId="169" fontId="2" fillId="0" borderId="0" xfId="33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169" fontId="23" fillId="0" borderId="0" xfId="32" applyNumberFormat="1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169" fontId="27" fillId="0" borderId="9" xfId="32" applyNumberFormat="1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 vertical="center" wrapText="1"/>
    </xf>
    <xf numFmtId="169" fontId="27" fillId="0" borderId="9" xfId="32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9" fillId="0" borderId="9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70" fontId="20" fillId="0" borderId="0" xfId="35" applyNumberFormat="1" applyFont="1" applyFill="1" applyBorder="1" applyAlignment="1">
      <alignment horizontal="center" vertical="center" wrapText="1"/>
    </xf>
    <xf numFmtId="49" fontId="19" fillId="0" borderId="0" xfId="34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justify" vertical="center" wrapText="1"/>
    </xf>
    <xf numFmtId="3" fontId="29" fillId="0" borderId="9" xfId="0" applyNumberFormat="1" applyFont="1" applyFill="1" applyBorder="1" applyAlignment="1">
      <alignment horizontal="justify" vertical="center" wrapText="1"/>
    </xf>
    <xf numFmtId="169" fontId="29" fillId="0" borderId="9" xfId="32" applyNumberFormat="1" applyFont="1" applyFill="1" applyBorder="1" applyAlignment="1">
      <alignment horizontal="justify" vertical="center" wrapText="1"/>
    </xf>
    <xf numFmtId="0" fontId="38" fillId="0" borderId="0" xfId="0" applyFont="1" applyAlignment="1">
      <alignment vertical="center"/>
    </xf>
    <xf numFmtId="0" fontId="39" fillId="26" borderId="10" xfId="0" applyFont="1" applyFill="1" applyBorder="1" applyAlignment="1">
      <alignment vertical="center"/>
    </xf>
    <xf numFmtId="0" fontId="39" fillId="26" borderId="11" xfId="0" applyFont="1" applyFill="1" applyBorder="1" applyAlignment="1">
      <alignment vertical="center"/>
    </xf>
    <xf numFmtId="0" fontId="0" fillId="26" borderId="9" xfId="0" applyFill="1" applyBorder="1" applyAlignment="1">
      <alignment vertical="center"/>
    </xf>
    <xf numFmtId="170" fontId="2" fillId="26" borderId="9" xfId="34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 vertical="center"/>
    </xf>
    <xf numFmtId="0" fontId="19" fillId="26" borderId="11" xfId="0" applyFont="1" applyFill="1" applyBorder="1" applyAlignment="1">
      <alignment vertical="center"/>
    </xf>
    <xf numFmtId="0" fontId="26" fillId="26" borderId="9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19" fillId="26" borderId="9" xfId="0" applyFont="1" applyFill="1" applyBorder="1" applyAlignment="1">
      <alignment vertical="center"/>
    </xf>
    <xf numFmtId="0" fontId="19" fillId="26" borderId="12" xfId="0" applyFont="1" applyFill="1" applyBorder="1" applyAlignment="1">
      <alignment vertical="center"/>
    </xf>
    <xf numFmtId="170" fontId="20" fillId="26" borderId="13" xfId="34" applyNumberFormat="1" applyFont="1" applyFill="1" applyBorder="1" applyAlignment="1">
      <alignment vertical="center"/>
    </xf>
    <xf numFmtId="0" fontId="19" fillId="26" borderId="14" xfId="0" applyFont="1" applyFill="1" applyBorder="1" applyAlignment="1">
      <alignment vertical="center"/>
    </xf>
    <xf numFmtId="0" fontId="19" fillId="26" borderId="15" xfId="0" applyFont="1" applyFill="1" applyBorder="1" applyAlignment="1">
      <alignment vertical="center"/>
    </xf>
    <xf numFmtId="0" fontId="20" fillId="26" borderId="17" xfId="0" applyFont="1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170" fontId="2" fillId="26" borderId="14" xfId="34" applyNumberFormat="1" applyFont="1" applyFill="1" applyBorder="1" applyAlignment="1">
      <alignment horizontal="center" vertical="center"/>
    </xf>
    <xf numFmtId="170" fontId="2" fillId="26" borderId="14" xfId="34" applyNumberFormat="1" applyFont="1" applyFill="1" applyBorder="1" applyAlignment="1">
      <alignment vertical="center"/>
    </xf>
    <xf numFmtId="0" fontId="0" fillId="26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6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49" fontId="19" fillId="0" borderId="21" xfId="34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19" fillId="0" borderId="22" xfId="34" applyNumberFormat="1" applyFont="1" applyFill="1" applyBorder="1" applyAlignment="1">
      <alignment horizontal="center" vertical="center"/>
    </xf>
    <xf numFmtId="49" fontId="19" fillId="0" borderId="24" xfId="34" applyNumberFormat="1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72" fontId="19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left" vertical="center"/>
    </xf>
    <xf numFmtId="167" fontId="20" fillId="0" borderId="21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vertical="center"/>
    </xf>
    <xf numFmtId="0" fontId="40" fillId="26" borderId="10" xfId="0" applyFont="1" applyFill="1" applyBorder="1" applyAlignment="1">
      <alignment horizontal="left" vertical="center"/>
    </xf>
    <xf numFmtId="0" fontId="20" fillId="26" borderId="10" xfId="0" applyFont="1" applyFill="1" applyBorder="1" applyAlignment="1">
      <alignment horizontal="left" vertical="center"/>
    </xf>
    <xf numFmtId="0" fontId="0" fillId="26" borderId="9" xfId="0" applyFill="1" applyBorder="1" applyAlignment="1">
      <alignment horizontal="center" vertical="center" wrapText="1"/>
    </xf>
    <xf numFmtId="0" fontId="41" fillId="0" borderId="69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center" vertical="center"/>
    </xf>
    <xf numFmtId="0" fontId="43" fillId="0" borderId="69" xfId="0" applyFont="1" applyBorder="1" applyAlignment="1">
      <alignment horizontal="left" vertical="center" wrapText="1"/>
    </xf>
    <xf numFmtId="0" fontId="41" fillId="0" borderId="69" xfId="0" applyFont="1" applyBorder="1" applyAlignment="1">
      <alignment vertical="center" wrapText="1"/>
    </xf>
    <xf numFmtId="0" fontId="41" fillId="0" borderId="69" xfId="0" applyFont="1" applyBorder="1" applyAlignment="1">
      <alignment horizontal="center"/>
    </xf>
    <xf numFmtId="0" fontId="43" fillId="0" borderId="69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43" fillId="0" borderId="70" xfId="0" applyFont="1" applyBorder="1" applyAlignment="1">
      <alignment horizontal="left" vertical="center" wrapText="1"/>
    </xf>
    <xf numFmtId="0" fontId="20" fillId="26" borderId="9" xfId="0" applyFont="1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/>
    </xf>
    <xf numFmtId="170" fontId="2" fillId="26" borderId="9" xfId="34" applyNumberFormat="1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vertical="center"/>
    </xf>
    <xf numFmtId="0" fontId="20" fillId="31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24" borderId="9" xfId="0" applyFont="1" applyFill="1" applyBorder="1" applyAlignment="1">
      <alignment horizontal="center" vertical="center"/>
    </xf>
    <xf numFmtId="3" fontId="22" fillId="26" borderId="29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44" fillId="26" borderId="30" xfId="0" applyFont="1" applyFill="1" applyBorder="1" applyAlignment="1">
      <alignment horizontal="center" vertical="center"/>
    </xf>
    <xf numFmtId="170" fontId="19" fillId="26" borderId="9" xfId="34" applyNumberFormat="1" applyFont="1" applyFill="1" applyBorder="1" applyAlignment="1">
      <alignment vertical="center" wrapText="1"/>
    </xf>
    <xf numFmtId="0" fontId="47" fillId="26" borderId="9" xfId="0" applyFont="1" applyFill="1" applyBorder="1" applyAlignment="1">
      <alignment horizontal="left" vertical="top" wrapText="1"/>
    </xf>
    <xf numFmtId="0" fontId="2" fillId="26" borderId="9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left" vertical="center" wrapText="1"/>
    </xf>
    <xf numFmtId="0" fontId="41" fillId="34" borderId="69" xfId="0" applyFont="1" applyFill="1" applyBorder="1" applyAlignment="1">
      <alignment horizontal="left" vertical="center" wrapText="1"/>
    </xf>
    <xf numFmtId="0" fontId="41" fillId="35" borderId="69" xfId="0" applyFont="1" applyFill="1" applyBorder="1" applyAlignment="1">
      <alignment horizontal="left" vertical="center" wrapText="1"/>
    </xf>
    <xf numFmtId="0" fontId="41" fillId="36" borderId="69" xfId="0" applyFont="1" applyFill="1" applyBorder="1" applyAlignment="1">
      <alignment horizontal="left" vertical="center" wrapText="1"/>
    </xf>
    <xf numFmtId="0" fontId="41" fillId="37" borderId="69" xfId="0" applyFont="1" applyFill="1" applyBorder="1" applyAlignment="1">
      <alignment horizontal="left" vertical="center" wrapText="1"/>
    </xf>
    <xf numFmtId="0" fontId="41" fillId="38" borderId="69" xfId="0" applyFont="1" applyFill="1" applyBorder="1" applyAlignment="1">
      <alignment horizontal="left" vertical="center" wrapText="1"/>
    </xf>
    <xf numFmtId="0" fontId="41" fillId="32" borderId="69" xfId="0" applyFont="1" applyFill="1" applyBorder="1" applyAlignment="1">
      <alignment horizontal="left" vertical="center" wrapText="1"/>
    </xf>
    <xf numFmtId="0" fontId="41" fillId="39" borderId="69" xfId="0" applyFont="1" applyFill="1" applyBorder="1" applyAlignment="1">
      <alignment horizontal="left" vertical="center" wrapText="1"/>
    </xf>
    <xf numFmtId="0" fontId="41" fillId="40" borderId="69" xfId="0" applyFont="1" applyFill="1" applyBorder="1" applyAlignment="1">
      <alignment horizontal="left" vertical="center" wrapText="1"/>
    </xf>
    <xf numFmtId="0" fontId="41" fillId="41" borderId="6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26" borderId="9" xfId="0" applyFont="1" applyFill="1" applyBorder="1" applyAlignment="1">
      <alignment horizontal="justify" vertical="center" wrapText="1"/>
    </xf>
    <xf numFmtId="0" fontId="47" fillId="26" borderId="9" xfId="0" applyNumberFormat="1" applyFont="1" applyFill="1" applyBorder="1" applyAlignment="1" applyProtection="1">
      <alignment horizontal="left" vertical="top" wrapText="1"/>
    </xf>
    <xf numFmtId="0" fontId="25" fillId="26" borderId="9" xfId="0" applyFont="1" applyFill="1" applyBorder="1" applyAlignment="1">
      <alignment horizontal="center" vertical="center"/>
    </xf>
    <xf numFmtId="0" fontId="25" fillId="26" borderId="9" xfId="0" applyFont="1" applyFill="1" applyBorder="1"/>
    <xf numFmtId="0" fontId="25" fillId="26" borderId="9" xfId="0" applyFont="1" applyFill="1" applyBorder="1" applyAlignment="1">
      <alignment horizontal="center"/>
    </xf>
    <xf numFmtId="0" fontId="34" fillId="26" borderId="9" xfId="0" applyFont="1" applyFill="1" applyBorder="1" applyAlignment="1">
      <alignment horizontal="center" vertical="center"/>
    </xf>
    <xf numFmtId="0" fontId="43" fillId="0" borderId="71" xfId="0" applyFont="1" applyBorder="1" applyAlignment="1">
      <alignment horizontal="left" vertical="center" wrapText="1"/>
    </xf>
    <xf numFmtId="0" fontId="42" fillId="26" borderId="9" xfId="0" applyFont="1" applyFill="1" applyBorder="1" applyAlignment="1">
      <alignment horizontal="justify" vertical="center" wrapText="1"/>
    </xf>
    <xf numFmtId="0" fontId="42" fillId="26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0" fontId="42" fillId="26" borderId="23" xfId="0" applyFont="1" applyFill="1" applyBorder="1" applyAlignment="1">
      <alignment horizontal="justify" vertical="center" wrapText="1"/>
    </xf>
    <xf numFmtId="0" fontId="42" fillId="26" borderId="23" xfId="0" applyFont="1" applyFill="1" applyBorder="1" applyAlignment="1">
      <alignment horizontal="left" vertical="center" wrapText="1"/>
    </xf>
    <xf numFmtId="0" fontId="0" fillId="44" borderId="0" xfId="0" applyFill="1"/>
    <xf numFmtId="0" fontId="42" fillId="44" borderId="9" xfId="0" applyFont="1" applyFill="1" applyBorder="1" applyAlignment="1">
      <alignment horizontal="justify" vertical="center" wrapText="1"/>
    </xf>
    <xf numFmtId="0" fontId="0" fillId="39" borderId="0" xfId="0" applyFill="1"/>
    <xf numFmtId="0" fontId="42" fillId="39" borderId="23" xfId="0" applyFont="1" applyFill="1" applyBorder="1" applyAlignment="1">
      <alignment horizontal="justify" vertical="center" wrapText="1"/>
    </xf>
    <xf numFmtId="0" fontId="42" fillId="39" borderId="9" xfId="0" applyFont="1" applyFill="1" applyBorder="1" applyAlignment="1">
      <alignment horizontal="justify" vertical="center" wrapText="1"/>
    </xf>
    <xf numFmtId="0" fontId="0" fillId="33" borderId="0" xfId="0" applyFill="1"/>
    <xf numFmtId="0" fontId="42" fillId="33" borderId="9" xfId="0" applyFont="1" applyFill="1" applyBorder="1" applyAlignment="1">
      <alignment horizontal="justify" vertical="center" wrapText="1"/>
    </xf>
    <xf numFmtId="0" fontId="0" fillId="45" borderId="0" xfId="0" applyFill="1"/>
    <xf numFmtId="0" fontId="42" fillId="45" borderId="9" xfId="0" applyFont="1" applyFill="1" applyBorder="1" applyAlignment="1">
      <alignment horizontal="justify" vertical="center" wrapText="1"/>
    </xf>
    <xf numFmtId="0" fontId="0" fillId="46" borderId="0" xfId="0" applyFill="1"/>
    <xf numFmtId="0" fontId="42" fillId="46" borderId="9" xfId="0" applyFont="1" applyFill="1" applyBorder="1" applyAlignment="1">
      <alignment horizontal="justify" vertical="center" wrapText="1"/>
    </xf>
    <xf numFmtId="0" fontId="42" fillId="40" borderId="9" xfId="0" applyFont="1" applyFill="1" applyBorder="1" applyAlignment="1">
      <alignment horizontal="left" vertical="center" wrapText="1"/>
    </xf>
    <xf numFmtId="0" fontId="0" fillId="40" borderId="0" xfId="0" applyFill="1"/>
    <xf numFmtId="0" fontId="42" fillId="40" borderId="9" xfId="0" applyFont="1" applyFill="1" applyBorder="1" applyAlignment="1">
      <alignment horizontal="justify" vertical="center" wrapText="1"/>
    </xf>
    <xf numFmtId="0" fontId="0" fillId="47" borderId="0" xfId="0" applyFill="1"/>
    <xf numFmtId="0" fontId="42" fillId="47" borderId="9" xfId="0" applyFont="1" applyFill="1" applyBorder="1" applyAlignment="1">
      <alignment horizontal="justify" vertical="center" wrapText="1"/>
    </xf>
    <xf numFmtId="0" fontId="0" fillId="48" borderId="0" xfId="0" applyFill="1"/>
    <xf numFmtId="0" fontId="42" fillId="48" borderId="9" xfId="0" applyFont="1" applyFill="1" applyBorder="1" applyAlignment="1">
      <alignment horizontal="justify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0" fillId="31" borderId="0" xfId="0" applyFill="1"/>
    <xf numFmtId="0" fontId="48" fillId="0" borderId="9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32" borderId="9" xfId="0" applyFont="1" applyFill="1" applyBorder="1" applyAlignment="1">
      <alignment horizontal="justify" vertical="center" wrapText="1"/>
    </xf>
    <xf numFmtId="0" fontId="47" fillId="32" borderId="9" xfId="0" applyNumberFormat="1" applyFont="1" applyFill="1" applyBorder="1" applyAlignment="1" applyProtection="1">
      <alignment horizontal="left" vertical="top" wrapText="1"/>
    </xf>
    <xf numFmtId="0" fontId="25" fillId="32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51" fillId="49" borderId="9" xfId="38" applyNumberFormat="1" applyFont="1" applyFill="1" applyBorder="1" applyAlignment="1">
      <alignment horizontal="center"/>
    </xf>
    <xf numFmtId="1" fontId="51" fillId="49" borderId="9" xfId="38" applyNumberFormat="1" applyFont="1" applyFill="1" applyBorder="1" applyAlignment="1">
      <alignment horizontal="left"/>
    </xf>
    <xf numFmtId="0" fontId="37" fillId="49" borderId="9" xfId="38" applyFill="1" applyBorder="1"/>
    <xf numFmtId="1" fontId="51" fillId="50" borderId="9" xfId="38" applyNumberFormat="1" applyFont="1" applyFill="1" applyBorder="1" applyAlignment="1">
      <alignment horizontal="center"/>
    </xf>
    <xf numFmtId="1" fontId="51" fillId="50" borderId="9" xfId="38" applyNumberFormat="1" applyFont="1" applyFill="1" applyBorder="1" applyAlignment="1">
      <alignment horizontal="left"/>
    </xf>
    <xf numFmtId="0" fontId="37" fillId="50" borderId="9" xfId="38" applyFill="1" applyBorder="1"/>
    <xf numFmtId="1" fontId="51" fillId="51" borderId="9" xfId="38" applyNumberFormat="1" applyFont="1" applyFill="1" applyBorder="1" applyAlignment="1">
      <alignment horizontal="center"/>
    </xf>
    <xf numFmtId="1" fontId="51" fillId="51" borderId="9" xfId="38" applyNumberFormat="1" applyFont="1" applyFill="1" applyBorder="1" applyAlignment="1">
      <alignment horizontal="left"/>
    </xf>
    <xf numFmtId="0" fontId="37" fillId="51" borderId="9" xfId="38" applyFill="1" applyBorder="1"/>
    <xf numFmtId="1" fontId="51" fillId="34" borderId="9" xfId="38" applyNumberFormat="1" applyFont="1" applyFill="1" applyBorder="1" applyAlignment="1">
      <alignment horizontal="center"/>
    </xf>
    <xf numFmtId="1" fontId="51" fillId="34" borderId="9" xfId="38" applyNumberFormat="1" applyFont="1" applyFill="1" applyBorder="1" applyAlignment="1">
      <alignment horizontal="left"/>
    </xf>
    <xf numFmtId="0" fontId="37" fillId="34" borderId="9" xfId="38" applyFill="1" applyBorder="1"/>
    <xf numFmtId="1" fontId="51" fillId="35" borderId="9" xfId="38" applyNumberFormat="1" applyFont="1" applyFill="1" applyBorder="1" applyAlignment="1">
      <alignment horizontal="center"/>
    </xf>
    <xf numFmtId="1" fontId="51" fillId="35" borderId="9" xfId="38" applyNumberFormat="1" applyFont="1" applyFill="1" applyBorder="1" applyAlignment="1">
      <alignment horizontal="left"/>
    </xf>
    <xf numFmtId="0" fontId="37" fillId="35" borderId="9" xfId="38" applyFill="1" applyBorder="1"/>
    <xf numFmtId="1" fontId="51" fillId="52" borderId="9" xfId="38" applyNumberFormat="1" applyFont="1" applyFill="1" applyBorder="1" applyAlignment="1">
      <alignment horizontal="center"/>
    </xf>
    <xf numFmtId="1" fontId="51" fillId="52" borderId="9" xfId="38" applyNumberFormat="1" applyFont="1" applyFill="1" applyBorder="1" applyAlignment="1">
      <alignment horizontal="left"/>
    </xf>
    <xf numFmtId="0" fontId="37" fillId="52" borderId="9" xfId="38" applyFill="1" applyBorder="1"/>
    <xf numFmtId="0" fontId="41" fillId="0" borderId="70" xfId="0" applyFont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left" vertical="center" wrapText="1"/>
    </xf>
    <xf numFmtId="0" fontId="27" fillId="42" borderId="9" xfId="0" applyFont="1" applyFill="1" applyBorder="1" applyAlignment="1">
      <alignment horizontal="center" vertical="center" wrapText="1"/>
    </xf>
    <xf numFmtId="0" fontId="27" fillId="43" borderId="9" xfId="0" applyFont="1" applyFill="1" applyBorder="1" applyAlignment="1">
      <alignment horizontal="center" vertical="center" wrapText="1"/>
    </xf>
    <xf numFmtId="0" fontId="20" fillId="43" borderId="9" xfId="0" applyFont="1" applyFill="1" applyBorder="1" applyAlignment="1">
      <alignment horizontal="center" vertical="center"/>
    </xf>
    <xf numFmtId="0" fontId="27" fillId="43" borderId="27" xfId="0" applyFont="1" applyFill="1" applyBorder="1" applyAlignment="1">
      <alignment horizontal="center" vertical="center" wrapText="1"/>
    </xf>
    <xf numFmtId="0" fontId="25" fillId="53" borderId="9" xfId="0" applyFont="1" applyFill="1" applyBorder="1" applyAlignment="1">
      <alignment horizontal="center" vertical="center"/>
    </xf>
    <xf numFmtId="0" fontId="0" fillId="26" borderId="31" xfId="0" applyFill="1" applyBorder="1" applyAlignment="1">
      <alignment vertical="center"/>
    </xf>
    <xf numFmtId="170" fontId="20" fillId="26" borderId="9" xfId="35" applyNumberFormat="1" applyFont="1" applyFill="1" applyBorder="1" applyAlignment="1">
      <alignment horizontal="center" vertical="center" wrapText="1"/>
    </xf>
    <xf numFmtId="170" fontId="20" fillId="0" borderId="9" xfId="35" applyNumberFormat="1" applyFont="1" applyFill="1" applyBorder="1" applyAlignment="1">
      <alignment horizontal="center" vertical="center" wrapText="1"/>
    </xf>
    <xf numFmtId="170" fontId="20" fillId="42" borderId="13" xfId="34" applyNumberFormat="1" applyFont="1" applyFill="1" applyBorder="1" applyAlignment="1">
      <alignment vertical="center"/>
    </xf>
    <xf numFmtId="170" fontId="20" fillId="42" borderId="28" xfId="34" applyNumberFormat="1" applyFont="1" applyFill="1" applyBorder="1" applyAlignment="1">
      <alignment vertical="center"/>
    </xf>
    <xf numFmtId="170" fontId="2" fillId="42" borderId="13" xfId="34" applyNumberFormat="1" applyFont="1" applyFill="1" applyBorder="1" applyAlignment="1">
      <alignment vertical="center"/>
    </xf>
    <xf numFmtId="170" fontId="2" fillId="42" borderId="28" xfId="34" applyNumberFormat="1" applyFont="1" applyFill="1" applyBorder="1" applyAlignment="1">
      <alignment vertical="center"/>
    </xf>
    <xf numFmtId="0" fontId="20" fillId="42" borderId="9" xfId="0" applyFont="1" applyFill="1" applyBorder="1" applyAlignment="1">
      <alignment horizontal="center" vertical="center" wrapText="1"/>
    </xf>
    <xf numFmtId="0" fontId="21" fillId="42" borderId="9" xfId="0" applyFont="1" applyFill="1" applyBorder="1" applyAlignment="1">
      <alignment horizontal="center" vertical="center" wrapText="1"/>
    </xf>
    <xf numFmtId="0" fontId="21" fillId="42" borderId="9" xfId="0" applyFont="1" applyFill="1" applyBorder="1" applyAlignment="1">
      <alignment horizontal="center" vertical="center"/>
    </xf>
    <xf numFmtId="164" fontId="20" fillId="42" borderId="9" xfId="36" applyFont="1" applyFill="1" applyBorder="1" applyAlignment="1">
      <alignment vertical="center" wrapText="1"/>
    </xf>
    <xf numFmtId="44" fontId="24" fillId="26" borderId="0" xfId="0" applyNumberFormat="1" applyFont="1" applyFill="1" applyBorder="1" applyAlignment="1">
      <alignment vertical="center"/>
    </xf>
    <xf numFmtId="170" fontId="22" fillId="26" borderId="9" xfId="35" applyNumberFormat="1" applyFont="1" applyFill="1" applyBorder="1" applyAlignment="1">
      <alignment horizontal="center" vertical="center" wrapText="1"/>
    </xf>
    <xf numFmtId="0" fontId="0" fillId="55" borderId="9" xfId="0" applyFill="1" applyBorder="1" applyAlignment="1">
      <alignment horizontal="center" vertical="center"/>
    </xf>
    <xf numFmtId="0" fontId="26" fillId="55" borderId="9" xfId="0" applyFont="1" applyFill="1" applyBorder="1" applyAlignment="1">
      <alignment horizontal="center" vertical="center" wrapText="1"/>
    </xf>
    <xf numFmtId="0" fontId="26" fillId="55" borderId="12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left" vertical="center"/>
    </xf>
    <xf numFmtId="4" fontId="0" fillId="56" borderId="69" xfId="0" applyNumberFormat="1" applyFont="1" applyFill="1" applyBorder="1" applyAlignment="1">
      <alignment vertical="center"/>
    </xf>
    <xf numFmtId="4" fontId="44" fillId="56" borderId="69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20" fillId="26" borderId="9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 wrapText="1"/>
    </xf>
    <xf numFmtId="0" fontId="42" fillId="0" borderId="69" xfId="0" applyFont="1" applyBorder="1" applyAlignment="1">
      <alignment horizontal="justify" vertical="center" wrapText="1"/>
    </xf>
    <xf numFmtId="0" fontId="44" fillId="0" borderId="69" xfId="0" applyFont="1" applyBorder="1" applyAlignment="1">
      <alignment horizontal="center" vertical="center" wrapText="1"/>
    </xf>
    <xf numFmtId="0" fontId="52" fillId="58" borderId="69" xfId="0" applyFont="1" applyFill="1" applyBorder="1" applyAlignment="1">
      <alignment horizontal="center" vertical="center" wrapText="1"/>
    </xf>
    <xf numFmtId="3" fontId="27" fillId="25" borderId="13" xfId="0" applyNumberFormat="1" applyFont="1" applyFill="1" applyBorder="1" applyAlignment="1">
      <alignment vertical="center"/>
    </xf>
    <xf numFmtId="3" fontId="27" fillId="25" borderId="35" xfId="0" applyNumberFormat="1" applyFont="1" applyFill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44" fillId="54" borderId="72" xfId="0" applyFont="1" applyFill="1" applyBorder="1" applyAlignment="1">
      <alignment horizontal="justify" vertical="center" wrapText="1"/>
    </xf>
    <xf numFmtId="170" fontId="2" fillId="0" borderId="9" xfId="35" applyNumberFormat="1" applyFont="1" applyFill="1" applyBorder="1" applyAlignment="1">
      <alignment horizontal="justify" vertical="center" wrapText="1"/>
    </xf>
    <xf numFmtId="0" fontId="21" fillId="42" borderId="9" xfId="0" applyFont="1" applyFill="1" applyBorder="1" applyAlignment="1">
      <alignment horizontal="justify" vertical="center"/>
    </xf>
    <xf numFmtId="14" fontId="2" fillId="26" borderId="9" xfId="0" applyNumberFormat="1" applyFont="1" applyFill="1" applyBorder="1" applyAlignment="1">
      <alignment horizontal="justify" vertical="center"/>
    </xf>
    <xf numFmtId="167" fontId="20" fillId="0" borderId="21" xfId="0" applyNumberFormat="1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174" fontId="52" fillId="0" borderId="69" xfId="0" applyNumberFormat="1" applyFont="1" applyBorder="1" applyAlignment="1">
      <alignment horizontal="right" vertical="center"/>
    </xf>
    <xf numFmtId="174" fontId="25" fillId="0" borderId="12" xfId="0" applyNumberFormat="1" applyFont="1" applyFill="1" applyBorder="1" applyAlignment="1">
      <alignment horizontal="right" vertical="center"/>
    </xf>
    <xf numFmtId="0" fontId="2" fillId="0" borderId="9" xfId="0" applyFont="1" applyBorder="1"/>
    <xf numFmtId="0" fontId="2" fillId="59" borderId="9" xfId="0" applyFont="1" applyFill="1" applyBorder="1" applyAlignment="1">
      <alignment horizontal="justify" vertical="center" wrapText="1"/>
    </xf>
    <xf numFmtId="0" fontId="2" fillId="59" borderId="0" xfId="0" applyFont="1" applyFill="1" applyAlignment="1">
      <alignment horizontal="justify" vertical="center" wrapText="1"/>
    </xf>
    <xf numFmtId="0" fontId="25" fillId="0" borderId="72" xfId="0" applyFont="1" applyBorder="1"/>
    <xf numFmtId="49" fontId="19" fillId="0" borderId="0" xfId="34" applyNumberFormat="1" applyFont="1" applyFill="1" applyBorder="1" applyAlignment="1">
      <alignment horizontal="center" vertical="center"/>
    </xf>
    <xf numFmtId="3" fontId="27" fillId="25" borderId="13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9" xfId="0" applyFont="1" applyBorder="1" applyAlignment="1">
      <alignment horizontal="justify" vertical="center"/>
    </xf>
    <xf numFmtId="0" fontId="21" fillId="0" borderId="9" xfId="0" applyFont="1" applyFill="1" applyBorder="1" applyAlignment="1">
      <alignment horizontal="justify" vertical="center"/>
    </xf>
    <xf numFmtId="3" fontId="2" fillId="26" borderId="9" xfId="0" applyNumberFormat="1" applyFont="1" applyFill="1" applyBorder="1" applyAlignment="1">
      <alignment vertical="center"/>
    </xf>
    <xf numFmtId="0" fontId="2" fillId="55" borderId="9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55" fillId="27" borderId="9" xfId="0" applyFont="1" applyFill="1" applyBorder="1" applyAlignment="1">
      <alignment vertical="center" wrapText="1"/>
    </xf>
    <xf numFmtId="0" fontId="55" fillId="28" borderId="9" xfId="0" applyFont="1" applyFill="1" applyBorder="1" applyAlignment="1">
      <alignment vertical="center" wrapText="1"/>
    </xf>
    <xf numFmtId="0" fontId="55" fillId="29" borderId="9" xfId="0" applyFont="1" applyFill="1" applyBorder="1" applyAlignment="1">
      <alignment vertical="center" wrapText="1"/>
    </xf>
    <xf numFmtId="0" fontId="55" fillId="30" borderId="9" xfId="0" applyFont="1" applyFill="1" applyBorder="1" applyAlignment="1">
      <alignment vertical="center" wrapText="1"/>
    </xf>
    <xf numFmtId="0" fontId="54" fillId="0" borderId="9" xfId="0" quotePrefix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54" fillId="45" borderId="9" xfId="0" quotePrefix="1" applyFont="1" applyFill="1" applyBorder="1" applyAlignment="1">
      <alignment horizontal="left" vertical="center" wrapText="1"/>
    </xf>
    <xf numFmtId="0" fontId="54" fillId="0" borderId="9" xfId="0" quotePrefix="1" applyFont="1" applyFill="1" applyBorder="1" applyAlignment="1">
      <alignment horizontal="left" vertical="center" wrapText="1"/>
    </xf>
    <xf numFmtId="0" fontId="54" fillId="61" borderId="9" xfId="0" applyFont="1" applyFill="1" applyBorder="1" applyAlignment="1">
      <alignment horizontal="left" vertical="center"/>
    </xf>
    <xf numFmtId="0" fontId="54" fillId="32" borderId="9" xfId="0" quotePrefix="1" applyFont="1" applyFill="1" applyBorder="1" applyAlignment="1">
      <alignment horizontal="left" vertical="center" wrapText="1"/>
    </xf>
    <xf numFmtId="0" fontId="57" fillId="0" borderId="34" xfId="0" quotePrefix="1" applyFont="1" applyBorder="1" applyAlignment="1">
      <alignment horizontal="left" vertical="center" wrapText="1"/>
    </xf>
    <xf numFmtId="0" fontId="54" fillId="0" borderId="34" xfId="0" quotePrefix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47" fillId="26" borderId="0" xfId="0" applyFont="1" applyFill="1" applyBorder="1" applyAlignment="1">
      <alignment horizontal="left" vertical="top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wrapText="1"/>
    </xf>
    <xf numFmtId="0" fontId="56" fillId="0" borderId="9" xfId="0" applyFont="1" applyFill="1" applyBorder="1" applyAlignment="1">
      <alignment horizontal="left" vertical="center" wrapText="1"/>
    </xf>
    <xf numFmtId="0" fontId="54" fillId="45" borderId="9" xfId="0" applyFont="1" applyFill="1" applyBorder="1" applyAlignment="1">
      <alignment horizontal="left" vertical="center"/>
    </xf>
    <xf numFmtId="0" fontId="54" fillId="61" borderId="9" xfId="0" applyFont="1" applyFill="1" applyBorder="1" applyAlignment="1">
      <alignment horizontal="left" vertical="center" wrapText="1"/>
    </xf>
    <xf numFmtId="0" fontId="54" fillId="32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176" fontId="0" fillId="0" borderId="0" xfId="47" applyNumberFormat="1" applyFont="1" applyAlignment="1">
      <alignment vertical="center"/>
    </xf>
    <xf numFmtId="0" fontId="0" fillId="38" borderId="0" xfId="0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3" fontId="20" fillId="40" borderId="9" xfId="0" applyNumberFormat="1" applyFont="1" applyFill="1" applyBorder="1" applyAlignment="1">
      <alignment vertical="center"/>
    </xf>
    <xf numFmtId="0" fontId="2" fillId="26" borderId="26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center" vertical="center"/>
    </xf>
    <xf numFmtId="14" fontId="2" fillId="26" borderId="37" xfId="0" applyNumberFormat="1" applyFont="1" applyFill="1" applyBorder="1" applyAlignment="1">
      <alignment horizontal="justify" vertical="center"/>
    </xf>
    <xf numFmtId="0" fontId="2" fillId="26" borderId="27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/>
    </xf>
    <xf numFmtId="14" fontId="2" fillId="26" borderId="0" xfId="0" applyNumberFormat="1" applyFont="1" applyFill="1" applyBorder="1" applyAlignment="1">
      <alignment horizontal="justify" vertical="center"/>
    </xf>
    <xf numFmtId="0" fontId="2" fillId="26" borderId="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77" fontId="20" fillId="42" borderId="9" xfId="36" applyNumberFormat="1" applyFont="1" applyFill="1" applyBorder="1" applyAlignment="1">
      <alignment vertical="center" wrapText="1"/>
    </xf>
    <xf numFmtId="174" fontId="25" fillId="26" borderId="12" xfId="0" applyNumberFormat="1" applyFont="1" applyFill="1" applyBorder="1" applyAlignment="1">
      <alignment horizontal="right" vertical="center"/>
    </xf>
    <xf numFmtId="3" fontId="2" fillId="26" borderId="9" xfId="34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0" fillId="2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52" fillId="58" borderId="7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3" fontId="27" fillId="25" borderId="28" xfId="0" applyNumberFormat="1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wrapText="1"/>
    </xf>
    <xf numFmtId="0" fontId="1" fillId="51" borderId="9" xfId="38" applyFont="1" applyFill="1" applyBorder="1"/>
    <xf numFmtId="0" fontId="1" fillId="34" borderId="9" xfId="38" applyFont="1" applyFill="1" applyBorder="1"/>
    <xf numFmtId="0" fontId="1" fillId="35" borderId="9" xfId="38" applyFont="1" applyFill="1" applyBorder="1"/>
    <xf numFmtId="3" fontId="2" fillId="55" borderId="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justify" vertical="center"/>
    </xf>
    <xf numFmtId="0" fontId="2" fillId="26" borderId="34" xfId="0" applyFont="1" applyFill="1" applyBorder="1" applyAlignment="1">
      <alignment horizontal="justify" vertical="center"/>
    </xf>
    <xf numFmtId="170" fontId="2" fillId="26" borderId="9" xfId="34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170" fontId="20" fillId="42" borderId="9" xfId="34" applyNumberFormat="1" applyFont="1" applyFill="1" applyBorder="1" applyAlignment="1">
      <alignment vertical="center"/>
    </xf>
    <xf numFmtId="178" fontId="0" fillId="26" borderId="9" xfId="47" applyNumberFormat="1" applyFont="1" applyFill="1" applyBorder="1" applyAlignment="1">
      <alignment horizontal="center" vertical="center"/>
    </xf>
    <xf numFmtId="178" fontId="2" fillId="26" borderId="9" xfId="0" applyNumberFormat="1" applyFont="1" applyFill="1" applyBorder="1" applyAlignment="1">
      <alignment horizontal="center" vertical="center"/>
    </xf>
    <xf numFmtId="170" fontId="20" fillId="26" borderId="16" xfId="34" applyNumberFormat="1" applyFont="1" applyFill="1" applyBorder="1" applyAlignment="1">
      <alignment horizontal="center" vertical="center"/>
    </xf>
    <xf numFmtId="0" fontId="19" fillId="26" borderId="26" xfId="0" applyFont="1" applyFill="1" applyBorder="1" applyAlignment="1">
      <alignment vertical="center"/>
    </xf>
    <xf numFmtId="0" fontId="19" fillId="26" borderId="37" xfId="0" applyFont="1" applyFill="1" applyBorder="1" applyAlignment="1">
      <alignment vertical="center"/>
    </xf>
    <xf numFmtId="0" fontId="19" fillId="26" borderId="52" xfId="0" applyFont="1" applyFill="1" applyBorder="1" applyAlignment="1">
      <alignment vertical="center"/>
    </xf>
    <xf numFmtId="0" fontId="0" fillId="26" borderId="9" xfId="0" applyFill="1" applyBorder="1" applyAlignment="1">
      <alignment horizontal="justify" vertical="center" wrapText="1"/>
    </xf>
    <xf numFmtId="0" fontId="58" fillId="0" borderId="0" xfId="48" applyFont="1" applyAlignment="1"/>
    <xf numFmtId="0" fontId="42" fillId="26" borderId="69" xfId="48" applyFont="1" applyFill="1" applyBorder="1" applyAlignment="1">
      <alignment horizontal="left" vertical="center" wrapText="1"/>
    </xf>
    <xf numFmtId="0" fontId="42" fillId="26" borderId="69" xfId="48" applyFont="1" applyFill="1" applyBorder="1" applyAlignment="1">
      <alignment horizontal="justify" vertical="center" wrapText="1"/>
    </xf>
    <xf numFmtId="0" fontId="44" fillId="26" borderId="69" xfId="48" applyFont="1" applyFill="1" applyBorder="1" applyAlignment="1">
      <alignment horizontal="justify" vertical="center"/>
    </xf>
    <xf numFmtId="0" fontId="42" fillId="63" borderId="69" xfId="48" applyFont="1" applyFill="1" applyBorder="1" applyAlignment="1">
      <alignment horizontal="left" vertical="center" wrapText="1"/>
    </xf>
    <xf numFmtId="0" fontId="42" fillId="63" borderId="69" xfId="48" applyFont="1" applyFill="1" applyBorder="1" applyAlignment="1">
      <alignment horizontal="justify" vertical="center" wrapText="1"/>
    </xf>
    <xf numFmtId="0" fontId="44" fillId="63" borderId="69" xfId="48" applyFont="1" applyFill="1" applyBorder="1" applyAlignment="1">
      <alignment horizontal="justify" vertical="center"/>
    </xf>
    <xf numFmtId="0" fontId="44" fillId="26" borderId="69" xfId="48" applyFont="1" applyFill="1" applyBorder="1" applyAlignment="1">
      <alignment horizontal="justify" vertical="center" wrapText="1"/>
    </xf>
    <xf numFmtId="0" fontId="44" fillId="63" borderId="69" xfId="48" applyFont="1" applyFill="1" applyBorder="1" applyAlignment="1">
      <alignment horizontal="justify" vertical="center" wrapText="1"/>
    </xf>
    <xf numFmtId="0" fontId="42" fillId="26" borderId="69" xfId="48" applyFont="1" applyFill="1" applyBorder="1" applyAlignment="1">
      <alignment vertical="center" wrapText="1"/>
    </xf>
    <xf numFmtId="0" fontId="42" fillId="26" borderId="80" xfId="48" applyFont="1" applyFill="1" applyBorder="1" applyAlignment="1">
      <alignment horizontal="justify" vertical="center" wrapText="1"/>
    </xf>
    <xf numFmtId="0" fontId="42" fillId="26" borderId="71" xfId="48" applyFont="1" applyFill="1" applyBorder="1" applyAlignment="1">
      <alignment vertical="center" wrapText="1"/>
    </xf>
    <xf numFmtId="0" fontId="42" fillId="63" borderId="71" xfId="48" applyFont="1" applyFill="1" applyBorder="1" applyAlignment="1">
      <alignment vertical="center" wrapText="1"/>
    </xf>
    <xf numFmtId="0" fontId="42" fillId="63" borderId="81" xfId="48" applyFont="1" applyFill="1" applyBorder="1" applyAlignment="1">
      <alignment horizontal="justify" vertical="center" wrapText="1"/>
    </xf>
    <xf numFmtId="0" fontId="42" fillId="63" borderId="81" xfId="48" applyFont="1" applyFill="1" applyBorder="1" applyAlignment="1">
      <alignment wrapText="1"/>
    </xf>
    <xf numFmtId="0" fontId="44" fillId="63" borderId="81" xfId="48" applyFont="1" applyFill="1" applyBorder="1" applyAlignment="1">
      <alignment horizontal="justify" vertical="center"/>
    </xf>
    <xf numFmtId="0" fontId="42" fillId="26" borderId="72" xfId="48" applyFont="1" applyFill="1" applyBorder="1" applyAlignment="1">
      <alignment vertical="center" wrapText="1"/>
    </xf>
    <xf numFmtId="0" fontId="42" fillId="64" borderId="70" xfId="48" applyFont="1" applyFill="1" applyBorder="1" applyAlignment="1">
      <alignment vertical="center" wrapText="1"/>
    </xf>
    <xf numFmtId="0" fontId="44" fillId="26" borderId="0" xfId="48" applyFont="1" applyFill="1" applyAlignment="1">
      <alignment horizontal="center" vertical="center" wrapText="1"/>
    </xf>
    <xf numFmtId="0" fontId="44" fillId="26" borderId="69" xfId="48" applyFont="1" applyFill="1" applyBorder="1" applyAlignment="1">
      <alignment horizontal="center" vertical="center" wrapText="1"/>
    </xf>
    <xf numFmtId="0" fontId="42" fillId="26" borderId="71" xfId="48" applyFont="1" applyFill="1" applyBorder="1" applyAlignment="1">
      <alignment horizontal="justify" vertical="center" wrapText="1"/>
    </xf>
    <xf numFmtId="0" fontId="44" fillId="60" borderId="0" xfId="48" applyFont="1" applyFill="1" applyBorder="1" applyAlignment="1">
      <alignment vertical="center" wrapText="1"/>
    </xf>
    <xf numFmtId="0" fontId="42" fillId="60" borderId="71" xfId="48" applyFont="1" applyFill="1" applyBorder="1" applyAlignment="1">
      <alignment horizontal="justify" vertical="center" wrapText="1"/>
    </xf>
    <xf numFmtId="0" fontId="44" fillId="60" borderId="69" xfId="48" applyFont="1" applyFill="1" applyBorder="1" applyAlignment="1">
      <alignment horizontal="justify" vertical="center"/>
    </xf>
    <xf numFmtId="0" fontId="44" fillId="26" borderId="0" xfId="48" applyFont="1" applyFill="1" applyAlignment="1">
      <alignment vertical="center" wrapText="1"/>
    </xf>
    <xf numFmtId="0" fontId="44" fillId="26" borderId="69" xfId="48" applyFont="1" applyFill="1" applyBorder="1" applyAlignment="1">
      <alignment vertical="center" wrapText="1"/>
    </xf>
    <xf numFmtId="0" fontId="44" fillId="56" borderId="0" xfId="48" applyFont="1" applyFill="1" applyBorder="1" applyAlignment="1">
      <alignment vertical="center" wrapText="1"/>
    </xf>
    <xf numFmtId="0" fontId="44" fillId="65" borderId="0" xfId="48" applyFont="1" applyFill="1" applyBorder="1" applyAlignment="1">
      <alignment vertical="center" wrapText="1"/>
    </xf>
    <xf numFmtId="0" fontId="42" fillId="56" borderId="71" xfId="48" applyFont="1" applyFill="1" applyBorder="1" applyAlignment="1">
      <alignment horizontal="justify" vertical="center" wrapText="1"/>
    </xf>
    <xf numFmtId="0" fontId="44" fillId="26" borderId="69" xfId="48" applyFont="1" applyFill="1" applyBorder="1" applyAlignment="1">
      <alignment horizontal="left" vertical="center" wrapText="1"/>
    </xf>
    <xf numFmtId="0" fontId="44" fillId="65" borderId="69" xfId="48" applyFont="1" applyFill="1" applyBorder="1" applyAlignment="1">
      <alignment horizontal="left" vertical="center" wrapText="1"/>
    </xf>
    <xf numFmtId="0" fontId="44" fillId="63" borderId="69" xfId="48" applyFont="1" applyFill="1" applyBorder="1" applyAlignment="1">
      <alignment horizontal="left" vertical="center" wrapText="1"/>
    </xf>
    <xf numFmtId="0" fontId="42" fillId="63" borderId="71" xfId="48" applyFont="1" applyFill="1" applyBorder="1" applyAlignment="1">
      <alignment horizontal="justify" vertical="center" wrapText="1"/>
    </xf>
    <xf numFmtId="0" fontId="42" fillId="63" borderId="69" xfId="48" applyFont="1" applyFill="1" applyBorder="1" applyAlignment="1">
      <alignment vertical="center" wrapText="1"/>
    </xf>
    <xf numFmtId="0" fontId="44" fillId="60" borderId="69" xfId="48" applyFont="1" applyFill="1" applyBorder="1" applyAlignment="1">
      <alignment vertical="center" wrapText="1"/>
    </xf>
    <xf numFmtId="0" fontId="44" fillId="56" borderId="37" xfId="48" applyFont="1" applyFill="1" applyBorder="1" applyAlignment="1">
      <alignment wrapText="1"/>
    </xf>
    <xf numFmtId="0" fontId="44" fillId="0" borderId="37" xfId="48" applyFont="1" applyBorder="1" applyAlignment="1">
      <alignment vertical="center" wrapText="1"/>
    </xf>
    <xf numFmtId="0" fontId="44" fillId="0" borderId="0" xfId="48" applyFont="1" applyAlignment="1">
      <alignment vertical="center" wrapText="1"/>
    </xf>
    <xf numFmtId="0" fontId="59" fillId="0" borderId="0" xfId="48" applyFont="1" applyAlignment="1">
      <alignment horizontal="center" vertical="center" wrapText="1"/>
    </xf>
    <xf numFmtId="0" fontId="59" fillId="0" borderId="0" xfId="48" applyFont="1" applyAlignment="1">
      <alignment horizontal="justify" vertical="center" wrapText="1"/>
    </xf>
    <xf numFmtId="0" fontId="44" fillId="0" borderId="0" xfId="48" applyFont="1" applyAlignment="1">
      <alignment horizontal="justify" vertical="center"/>
    </xf>
    <xf numFmtId="0" fontId="44" fillId="56" borderId="0" xfId="48" applyFont="1" applyFill="1" applyBorder="1" applyAlignment="1">
      <alignment wrapText="1"/>
    </xf>
    <xf numFmtId="0" fontId="58" fillId="26" borderId="0" xfId="48" applyFont="1" applyFill="1" applyAlignment="1"/>
    <xf numFmtId="0" fontId="58" fillId="0" borderId="0" xfId="48" applyFont="1" applyAlignment="1">
      <alignment horizontal="justify" vertical="center"/>
    </xf>
    <xf numFmtId="0" fontId="42" fillId="67" borderId="69" xfId="48" applyFont="1" applyFill="1" applyBorder="1" applyAlignment="1">
      <alignment horizontal="justify" vertical="center" wrapText="1"/>
    </xf>
    <xf numFmtId="0" fontId="42" fillId="68" borderId="69" xfId="48" applyFont="1" applyFill="1" applyBorder="1" applyAlignment="1">
      <alignment horizontal="justify" vertical="center" wrapText="1"/>
    </xf>
    <xf numFmtId="0" fontId="42" fillId="69" borderId="69" xfId="48" applyFont="1" applyFill="1" applyBorder="1" applyAlignment="1">
      <alignment horizontal="justify" vertical="center" wrapText="1"/>
    </xf>
    <xf numFmtId="0" fontId="42" fillId="70" borderId="69" xfId="48" applyFont="1" applyFill="1" applyBorder="1" applyAlignment="1">
      <alignment horizontal="justify" vertical="center" wrapText="1"/>
    </xf>
    <xf numFmtId="0" fontId="42" fillId="68" borderId="81" xfId="48" applyFont="1" applyFill="1" applyBorder="1" applyAlignment="1">
      <alignment horizontal="justify" vertical="center" wrapText="1"/>
    </xf>
    <xf numFmtId="0" fontId="42" fillId="68" borderId="80" xfId="48" applyFont="1" applyFill="1" applyBorder="1" applyAlignment="1">
      <alignment horizontal="justify" vertical="center" wrapText="1"/>
    </xf>
    <xf numFmtId="0" fontId="42" fillId="68" borderId="71" xfId="48" applyFont="1" applyFill="1" applyBorder="1" applyAlignment="1">
      <alignment horizontal="justify" vertical="center" wrapText="1"/>
    </xf>
    <xf numFmtId="0" fontId="42" fillId="68" borderId="82" xfId="48" applyFont="1" applyFill="1" applyBorder="1" applyAlignment="1">
      <alignment horizontal="justify" vertical="center" wrapText="1"/>
    </xf>
    <xf numFmtId="0" fontId="42" fillId="71" borderId="71" xfId="48" applyFont="1" applyFill="1" applyBorder="1" applyAlignment="1">
      <alignment horizontal="justify" vertical="center" wrapText="1"/>
    </xf>
    <xf numFmtId="0" fontId="42" fillId="72" borderId="69" xfId="48" applyFont="1" applyFill="1" applyBorder="1" applyAlignment="1">
      <alignment horizontal="justify" vertical="center" wrapText="1"/>
    </xf>
    <xf numFmtId="0" fontId="44" fillId="45" borderId="69" xfId="48" applyFont="1" applyFill="1" applyBorder="1" applyAlignment="1">
      <alignment horizontal="center" vertical="center" wrapText="1"/>
    </xf>
    <xf numFmtId="0" fontId="44" fillId="75" borderId="69" xfId="48" applyFont="1" applyFill="1" applyBorder="1" applyAlignment="1">
      <alignment horizontal="justify" vertical="center"/>
    </xf>
    <xf numFmtId="0" fontId="44" fillId="75" borderId="69" xfId="48" applyFont="1" applyFill="1" applyBorder="1" applyAlignment="1">
      <alignment horizontal="justify" vertical="center" wrapText="1"/>
    </xf>
    <xf numFmtId="0" fontId="44" fillId="75" borderId="80" xfId="48" applyFont="1" applyFill="1" applyBorder="1" applyAlignment="1">
      <alignment horizontal="justify" vertical="center"/>
    </xf>
    <xf numFmtId="0" fontId="44" fillId="75" borderId="81" xfId="48" applyFont="1" applyFill="1" applyBorder="1" applyAlignment="1">
      <alignment horizontal="justify" vertical="center"/>
    </xf>
    <xf numFmtId="0" fontId="44" fillId="75" borderId="70" xfId="48" applyFont="1" applyFill="1" applyBorder="1" applyAlignment="1">
      <alignment horizontal="justify" vertical="center" wrapText="1"/>
    </xf>
    <xf numFmtId="0" fontId="44" fillId="76" borderId="69" xfId="48" applyFont="1" applyFill="1" applyBorder="1" applyAlignment="1">
      <alignment horizontal="justify" vertical="center" wrapText="1"/>
    </xf>
    <xf numFmtId="0" fontId="44" fillId="76" borderId="69" xfId="48" applyFont="1" applyFill="1" applyBorder="1" applyAlignment="1">
      <alignment horizontal="justify" vertical="center"/>
    </xf>
    <xf numFmtId="0" fontId="44" fillId="77" borderId="69" xfId="48" applyFont="1" applyFill="1" applyBorder="1" applyAlignment="1">
      <alignment horizontal="justify" vertical="center" wrapText="1"/>
    </xf>
    <xf numFmtId="0" fontId="44" fillId="77" borderId="69" xfId="48" applyFont="1" applyFill="1" applyBorder="1" applyAlignment="1">
      <alignment horizontal="justify" vertical="center"/>
    </xf>
    <xf numFmtId="0" fontId="42" fillId="33" borderId="69" xfId="48" applyFont="1" applyFill="1" applyBorder="1" applyAlignment="1">
      <alignment horizontal="left" vertical="center" wrapText="1"/>
    </xf>
    <xf numFmtId="0" fontId="42" fillId="33" borderId="71" xfId="48" applyFont="1" applyFill="1" applyBorder="1" applyAlignment="1">
      <alignment vertical="center" wrapText="1"/>
    </xf>
    <xf numFmtId="0" fontId="42" fillId="33" borderId="80" xfId="48" applyFont="1" applyFill="1" applyBorder="1" applyAlignment="1">
      <alignment wrapText="1"/>
    </xf>
    <xf numFmtId="0" fontId="42" fillId="33" borderId="81" xfId="48" applyFont="1" applyFill="1" applyBorder="1" applyAlignment="1">
      <alignment wrapText="1"/>
    </xf>
    <xf numFmtId="0" fontId="42" fillId="78" borderId="71" xfId="48" applyFont="1" applyFill="1" applyBorder="1" applyAlignment="1">
      <alignment vertical="center" wrapText="1"/>
    </xf>
    <xf numFmtId="0" fontId="42" fillId="78" borderId="72" xfId="48" applyFont="1" applyFill="1" applyBorder="1" applyAlignment="1">
      <alignment vertical="center" wrapText="1"/>
    </xf>
    <xf numFmtId="0" fontId="42" fillId="33" borderId="69" xfId="48" applyFont="1" applyFill="1" applyBorder="1" applyAlignment="1">
      <alignment vertical="center" wrapText="1"/>
    </xf>
    <xf numFmtId="0" fontId="42" fillId="33" borderId="72" xfId="48" applyFont="1" applyFill="1" applyBorder="1" applyAlignment="1">
      <alignment vertical="center" wrapText="1"/>
    </xf>
    <xf numFmtId="0" fontId="42" fillId="33" borderId="70" xfId="48" applyFont="1" applyFill="1" applyBorder="1" applyAlignment="1">
      <alignment vertical="center" wrapText="1"/>
    </xf>
    <xf numFmtId="0" fontId="44" fillId="33" borderId="69" xfId="48" applyFont="1" applyFill="1" applyBorder="1" applyAlignment="1">
      <alignment horizontal="center" vertical="center" wrapText="1"/>
    </xf>
    <xf numFmtId="0" fontId="44" fillId="79" borderId="69" xfId="48" applyFont="1" applyFill="1" applyBorder="1" applyAlignment="1">
      <alignment horizontal="center" vertical="center" wrapText="1"/>
    </xf>
    <xf numFmtId="0" fontId="44" fillId="33" borderId="70" xfId="48" applyFont="1" applyFill="1" applyBorder="1" applyAlignment="1">
      <alignment horizontal="center" vertical="center" wrapText="1"/>
    </xf>
    <xf numFmtId="0" fontId="44" fillId="80" borderId="0" xfId="48" applyFont="1" applyFill="1" applyBorder="1" applyAlignment="1">
      <alignment vertical="center" wrapText="1"/>
    </xf>
    <xf numFmtId="0" fontId="44" fillId="33" borderId="69" xfId="48" applyFont="1" applyFill="1" applyBorder="1" applyAlignment="1">
      <alignment vertical="center" wrapText="1"/>
    </xf>
    <xf numFmtId="0" fontId="42" fillId="81" borderId="69" xfId="48" applyFont="1" applyFill="1" applyBorder="1" applyAlignment="1">
      <alignment vertical="center" wrapText="1"/>
    </xf>
    <xf numFmtId="0" fontId="44" fillId="33" borderId="0" xfId="48" applyFont="1" applyFill="1" applyAlignment="1">
      <alignment vertical="center" wrapText="1"/>
    </xf>
    <xf numFmtId="0" fontId="42" fillId="33" borderId="70" xfId="48" applyFont="1" applyFill="1" applyBorder="1" applyAlignment="1">
      <alignment horizontal="left" vertical="center" wrapText="1"/>
    </xf>
    <xf numFmtId="0" fontId="42" fillId="33" borderId="81" xfId="48" applyFont="1" applyFill="1" applyBorder="1" applyAlignment="1">
      <alignment horizontal="left" vertical="center" wrapText="1"/>
    </xf>
    <xf numFmtId="0" fontId="42" fillId="81" borderId="69" xfId="48" applyFont="1" applyFill="1" applyBorder="1" applyAlignment="1">
      <alignment horizontal="left" vertical="center" wrapText="1"/>
    </xf>
    <xf numFmtId="170" fontId="2" fillId="26" borderId="9" xfId="34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4" fontId="24" fillId="26" borderId="9" xfId="0" applyNumberFormat="1" applyFont="1" applyFill="1" applyBorder="1" applyAlignment="1">
      <alignment horizontal="center" vertical="center"/>
    </xf>
    <xf numFmtId="14" fontId="2" fillId="26" borderId="9" xfId="0" applyNumberFormat="1" applyFont="1" applyFill="1" applyBorder="1" applyAlignment="1">
      <alignment horizontal="center" vertical="center"/>
    </xf>
    <xf numFmtId="179" fontId="25" fillId="26" borderId="57" xfId="0" applyNumberFormat="1" applyFont="1" applyFill="1" applyBorder="1" applyAlignment="1">
      <alignment horizontal="center" vertical="center"/>
    </xf>
    <xf numFmtId="0" fontId="41" fillId="34" borderId="71" xfId="0" applyFont="1" applyFill="1" applyBorder="1" applyAlignment="1">
      <alignment horizontal="left" vertical="center" wrapText="1"/>
    </xf>
    <xf numFmtId="0" fontId="46" fillId="83" borderId="9" xfId="0" applyFont="1" applyFill="1" applyBorder="1" applyAlignment="1">
      <alignment horizontal="center" vertical="center" wrapText="1"/>
    </xf>
    <xf numFmtId="0" fontId="45" fillId="83" borderId="9" xfId="0" applyFont="1" applyFill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0" fillId="82" borderId="0" xfId="0" applyFill="1"/>
    <xf numFmtId="0" fontId="19" fillId="26" borderId="37" xfId="0" applyFont="1" applyFill="1" applyBorder="1" applyAlignment="1">
      <alignment horizontal="center" vertical="center"/>
    </xf>
    <xf numFmtId="170" fontId="2" fillId="26" borderId="9" xfId="34" applyNumberFormat="1" applyFont="1" applyFill="1" applyBorder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0" fillId="84" borderId="9" xfId="0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54" borderId="16" xfId="0" applyFont="1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 wrapText="1"/>
    </xf>
    <xf numFmtId="175" fontId="2" fillId="0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70" fontId="2" fillId="26" borderId="9" xfId="34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42" fillId="42" borderId="9" xfId="0" applyFont="1" applyFill="1" applyBorder="1" applyAlignment="1">
      <alignment horizontal="justify" vertical="center" wrapText="1"/>
    </xf>
    <xf numFmtId="0" fontId="42" fillId="85" borderId="9" xfId="0" applyFont="1" applyFill="1" applyBorder="1" applyAlignment="1">
      <alignment horizontal="justify" vertical="center" wrapText="1"/>
    </xf>
    <xf numFmtId="1" fontId="25" fillId="42" borderId="16" xfId="50" applyNumberFormat="1" applyFont="1" applyFill="1" applyBorder="1" applyAlignment="1">
      <alignment horizontal="center" vertical="center" wrapText="1"/>
    </xf>
    <xf numFmtId="0" fontId="25" fillId="42" borderId="9" xfId="0" applyFont="1" applyFill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1" fontId="52" fillId="42" borderId="69" xfId="50" applyNumberFormat="1" applyFont="1" applyFill="1" applyBorder="1" applyAlignment="1">
      <alignment horizontal="center" vertical="center" wrapText="1"/>
    </xf>
    <xf numFmtId="174" fontId="52" fillId="42" borderId="69" xfId="0" applyNumberFormat="1" applyFont="1" applyFill="1" applyBorder="1" applyAlignment="1">
      <alignment horizontal="right" vertical="center"/>
    </xf>
    <xf numFmtId="0" fontId="44" fillId="42" borderId="80" xfId="0" applyFont="1" applyFill="1" applyBorder="1" applyAlignment="1">
      <alignment horizontal="center" vertical="center" wrapText="1"/>
    </xf>
    <xf numFmtId="0" fontId="52" fillId="42" borderId="6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3" fontId="2" fillId="0" borderId="9" xfId="0" applyNumberFormat="1" applyFont="1" applyFill="1" applyBorder="1" applyAlignment="1">
      <alignment horizontal="justify" vertical="center" wrapText="1"/>
    </xf>
    <xf numFmtId="177" fontId="68" fillId="0" borderId="9" xfId="36" applyNumberFormat="1" applyFont="1" applyFill="1" applyBorder="1" applyAlignment="1">
      <alignment vertical="center"/>
    </xf>
    <xf numFmtId="42" fontId="2" fillId="26" borderId="9" xfId="49" applyFont="1" applyFill="1" applyBorder="1" applyAlignment="1">
      <alignment vertical="center"/>
    </xf>
    <xf numFmtId="42" fontId="2" fillId="26" borderId="9" xfId="49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20" fillId="42" borderId="9" xfId="0" applyFont="1" applyFill="1" applyBorder="1" applyAlignment="1">
      <alignment horizontal="center" vertical="center" wrapText="1"/>
    </xf>
    <xf numFmtId="42" fontId="68" fillId="0" borderId="9" xfId="49" applyFont="1" applyFill="1" applyBorder="1" applyAlignment="1">
      <alignment vertical="center"/>
    </xf>
    <xf numFmtId="42" fontId="68" fillId="26" borderId="9" xfId="49" applyFont="1" applyFill="1" applyBorder="1" applyAlignment="1">
      <alignment horizontal="center" vertical="center" wrapText="1"/>
    </xf>
    <xf numFmtId="177" fontId="20" fillId="43" borderId="9" xfId="36" applyNumberFormat="1" applyFont="1" applyFill="1" applyBorder="1" applyAlignment="1">
      <alignment vertical="center" wrapText="1"/>
    </xf>
    <xf numFmtId="4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2" fillId="58" borderId="87" xfId="0" applyFont="1" applyFill="1" applyBorder="1" applyAlignment="1">
      <alignment horizontal="center" vertical="center" wrapText="1"/>
    </xf>
    <xf numFmtId="1" fontId="52" fillId="42" borderId="87" xfId="50" applyNumberFormat="1" applyFont="1" applyFill="1" applyBorder="1" applyAlignment="1">
      <alignment horizontal="center" vertical="center" wrapText="1"/>
    </xf>
    <xf numFmtId="1" fontId="25" fillId="42" borderId="26" xfId="50" applyNumberFormat="1" applyFont="1" applyFill="1" applyBorder="1" applyAlignment="1">
      <alignment horizontal="center" vertical="center" wrapText="1"/>
    </xf>
    <xf numFmtId="0" fontId="52" fillId="42" borderId="87" xfId="0" applyFont="1" applyFill="1" applyBorder="1" applyAlignment="1">
      <alignment horizontal="center" vertical="center" wrapText="1"/>
    </xf>
    <xf numFmtId="0" fontId="52" fillId="58" borderId="80" xfId="0" applyFont="1" applyFill="1" applyBorder="1" applyAlignment="1">
      <alignment horizontal="center" vertical="center" wrapText="1"/>
    </xf>
    <xf numFmtId="1" fontId="52" fillId="42" borderId="80" xfId="50" applyNumberFormat="1" applyFont="1" applyFill="1" applyBorder="1" applyAlignment="1">
      <alignment horizontal="center" vertical="center" wrapText="1"/>
    </xf>
    <xf numFmtId="1" fontId="25" fillId="42" borderId="33" xfId="50" applyNumberFormat="1" applyFont="1" applyFill="1" applyBorder="1" applyAlignment="1">
      <alignment horizontal="center" vertical="center" wrapText="1"/>
    </xf>
    <xf numFmtId="0" fontId="52" fillId="42" borderId="80" xfId="0" applyFont="1" applyFill="1" applyBorder="1" applyAlignment="1">
      <alignment horizontal="center" vertical="center" wrapText="1"/>
    </xf>
    <xf numFmtId="177" fontId="25" fillId="0" borderId="9" xfId="36" applyNumberFormat="1" applyFont="1" applyFill="1" applyBorder="1" applyAlignment="1">
      <alignment vertical="center"/>
    </xf>
    <xf numFmtId="170" fontId="2" fillId="26" borderId="29" xfId="34" applyNumberFormat="1" applyFont="1" applyFill="1" applyBorder="1" applyAlignment="1">
      <alignment vertical="center"/>
    </xf>
    <xf numFmtId="170" fontId="2" fillId="26" borderId="25" xfId="34" applyNumberFormat="1" applyFont="1" applyFill="1" applyBorder="1" applyAlignment="1">
      <alignment vertical="center"/>
    </xf>
    <xf numFmtId="170" fontId="2" fillId="26" borderId="57" xfId="34" applyNumberFormat="1" applyFont="1" applyFill="1" applyBorder="1" applyAlignment="1">
      <alignment vertical="center"/>
    </xf>
    <xf numFmtId="0" fontId="20" fillId="42" borderId="9" xfId="0" applyFont="1" applyFill="1" applyBorder="1" applyAlignment="1">
      <alignment horizontal="center" vertical="center" wrapText="1"/>
    </xf>
    <xf numFmtId="174" fontId="44" fillId="0" borderId="69" xfId="0" applyNumberFormat="1" applyFont="1" applyBorder="1" applyAlignment="1">
      <alignment horizontal="center" vertical="center"/>
    </xf>
    <xf numFmtId="164" fontId="20" fillId="43" borderId="9" xfId="36" applyFont="1" applyFill="1" applyBorder="1" applyAlignment="1">
      <alignment vertical="center" wrapText="1"/>
    </xf>
    <xf numFmtId="181" fontId="20" fillId="43" borderId="9" xfId="36" applyNumberFormat="1" applyFont="1" applyFill="1" applyBorder="1" applyAlignment="1">
      <alignment vertical="center" wrapText="1"/>
    </xf>
    <xf numFmtId="0" fontId="2" fillId="32" borderId="9" xfId="0" applyFont="1" applyFill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/>
    </xf>
    <xf numFmtId="14" fontId="2" fillId="32" borderId="9" xfId="0" applyNumberFormat="1" applyFont="1" applyFill="1" applyBorder="1" applyAlignment="1">
      <alignment horizontal="center" vertical="center"/>
    </xf>
    <xf numFmtId="181" fontId="22" fillId="26" borderId="29" xfId="0" applyNumberFormat="1" applyFont="1" applyFill="1" applyBorder="1" applyAlignment="1">
      <alignment horizontal="right" vertical="center"/>
    </xf>
    <xf numFmtId="14" fontId="20" fillId="0" borderId="9" xfId="0" applyNumberFormat="1" applyFont="1" applyBorder="1" applyAlignment="1">
      <alignment horizontal="center" vertical="center"/>
    </xf>
    <xf numFmtId="0" fontId="20" fillId="32" borderId="9" xfId="0" applyFont="1" applyFill="1" applyBorder="1" applyAlignment="1">
      <alignment horizontal="center" vertical="center"/>
    </xf>
    <xf numFmtId="0" fontId="2" fillId="55" borderId="37" xfId="0" applyFont="1" applyFill="1" applyBorder="1" applyAlignment="1">
      <alignment horizontal="center" vertical="center"/>
    </xf>
    <xf numFmtId="178" fontId="2" fillId="26" borderId="37" xfId="0" applyNumberFormat="1" applyFont="1" applyFill="1" applyBorder="1" applyAlignment="1">
      <alignment horizontal="center" vertical="center"/>
    </xf>
    <xf numFmtId="170" fontId="2" fillId="26" borderId="16" xfId="34" applyNumberFormat="1" applyFont="1" applyFill="1" applyBorder="1" applyAlignment="1">
      <alignment vertical="center"/>
    </xf>
    <xf numFmtId="181" fontId="2" fillId="26" borderId="33" xfId="0" applyNumberFormat="1" applyFont="1" applyFill="1" applyBorder="1" applyAlignment="1">
      <alignment vertical="center"/>
    </xf>
    <xf numFmtId="0" fontId="2" fillId="26" borderId="9" xfId="0" applyFont="1" applyFill="1" applyBorder="1" applyAlignment="1">
      <alignment horizontal="center" vertical="center" wrapText="1"/>
    </xf>
    <xf numFmtId="173" fontId="2" fillId="26" borderId="16" xfId="34" applyNumberFormat="1" applyFont="1" applyFill="1" applyBorder="1" applyAlignment="1">
      <alignment vertical="center"/>
    </xf>
    <xf numFmtId="0" fontId="2" fillId="26" borderId="16" xfId="0" applyFont="1" applyFill="1" applyBorder="1" applyAlignment="1">
      <alignment horizontal="center" vertical="center" wrapText="1"/>
    </xf>
    <xf numFmtId="182" fontId="24" fillId="26" borderId="0" xfId="0" applyNumberFormat="1" applyFont="1" applyFill="1" applyBorder="1" applyAlignment="1">
      <alignment vertical="center"/>
    </xf>
    <xf numFmtId="0" fontId="2" fillId="26" borderId="16" xfId="0" applyFont="1" applyFill="1" applyBorder="1" applyAlignment="1">
      <alignment horizontal="center" vertical="center" wrapText="1"/>
    </xf>
    <xf numFmtId="173" fontId="2" fillId="26" borderId="16" xfId="34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vertical="center" wrapText="1"/>
    </xf>
    <xf numFmtId="42" fontId="2" fillId="0" borderId="16" xfId="49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2" fontId="2" fillId="0" borderId="23" xfId="49" applyFont="1" applyFill="1" applyBorder="1" applyAlignment="1">
      <alignment horizontal="center" vertical="center" wrapText="1"/>
    </xf>
    <xf numFmtId="0" fontId="26" fillId="31" borderId="9" xfId="0" applyFont="1" applyFill="1" applyBorder="1" applyAlignment="1">
      <alignment horizontal="center" vertical="center" wrapText="1"/>
    </xf>
    <xf numFmtId="0" fontId="19" fillId="31" borderId="9" xfId="0" applyFont="1" applyFill="1" applyBorder="1" applyAlignment="1">
      <alignment vertical="center"/>
    </xf>
    <xf numFmtId="42" fontId="2" fillId="26" borderId="16" xfId="49" applyFont="1" applyFill="1" applyBorder="1" applyAlignment="1">
      <alignment vertical="center"/>
    </xf>
    <xf numFmtId="42" fontId="2" fillId="26" borderId="32" xfId="49" applyFont="1" applyFill="1" applyBorder="1" applyAlignment="1">
      <alignment vertical="center"/>
    </xf>
    <xf numFmtId="42" fontId="2" fillId="26" borderId="23" xfId="49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31" borderId="12" xfId="0" applyFont="1" applyFill="1" applyBorder="1" applyAlignment="1">
      <alignment vertical="center"/>
    </xf>
    <xf numFmtId="0" fontId="69" fillId="0" borderId="9" xfId="0" applyFont="1" applyFill="1" applyBorder="1" applyAlignment="1">
      <alignment vertical="center"/>
    </xf>
    <xf numFmtId="0" fontId="69" fillId="31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0" fillId="0" borderId="25" xfId="36" applyNumberFormat="1" applyFont="1" applyBorder="1" applyAlignment="1">
      <alignment horizontal="right" vertical="center"/>
    </xf>
    <xf numFmtId="4" fontId="20" fillId="0" borderId="36" xfId="36" applyNumberFormat="1" applyFont="1" applyBorder="1" applyAlignment="1">
      <alignment horizontal="right" vertical="center"/>
    </xf>
    <xf numFmtId="0" fontId="20" fillId="31" borderId="29" xfId="0" applyFont="1" applyFill="1" applyBorder="1" applyAlignment="1">
      <alignment horizontal="left" vertical="center" wrapText="1"/>
    </xf>
    <xf numFmtId="0" fontId="20" fillId="31" borderId="25" xfId="0" applyFont="1" applyFill="1" applyBorder="1" applyAlignment="1">
      <alignment horizontal="left" vertical="center" wrapText="1"/>
    </xf>
    <xf numFmtId="0" fontId="20" fillId="31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justify" vertical="center"/>
    </xf>
    <xf numFmtId="0" fontId="2" fillId="0" borderId="25" xfId="0" applyFont="1" applyFill="1" applyBorder="1" applyAlignment="1">
      <alignment horizontal="justify" vertical="center"/>
    </xf>
    <xf numFmtId="0" fontId="2" fillId="0" borderId="36" xfId="0" applyFont="1" applyFill="1" applyBorder="1" applyAlignment="1">
      <alignment horizontal="justify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justify" vertical="center" wrapText="1"/>
    </xf>
    <xf numFmtId="49" fontId="2" fillId="0" borderId="37" xfId="0" applyNumberFormat="1" applyFont="1" applyBorder="1" applyAlignment="1">
      <alignment horizontal="justify" vertical="center" wrapText="1"/>
    </xf>
    <xf numFmtId="49" fontId="2" fillId="0" borderId="33" xfId="0" applyNumberFormat="1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32" borderId="29" xfId="0" applyFont="1" applyFill="1" applyBorder="1" applyAlignment="1">
      <alignment horizontal="left" vertical="center"/>
    </xf>
    <xf numFmtId="0" fontId="20" fillId="32" borderId="25" xfId="0" applyFont="1" applyFill="1" applyBorder="1" applyAlignment="1">
      <alignment horizontal="left" vertical="center"/>
    </xf>
    <xf numFmtId="0" fontId="20" fillId="32" borderId="36" xfId="0" applyFont="1" applyFill="1" applyBorder="1" applyAlignment="1">
      <alignment horizontal="left" vertical="center"/>
    </xf>
    <xf numFmtId="14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14" fontId="31" fillId="0" borderId="29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40" fillId="57" borderId="9" xfId="0" applyFont="1" applyFill="1" applyBorder="1" applyAlignment="1">
      <alignment horizontal="center" vertical="center" wrapText="1"/>
    </xf>
    <xf numFmtId="0" fontId="2" fillId="42" borderId="9" xfId="0" applyFont="1" applyFill="1" applyBorder="1"/>
    <xf numFmtId="0" fontId="20" fillId="0" borderId="2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 vertical="center" indent="3"/>
    </xf>
    <xf numFmtId="0" fontId="20" fillId="0" borderId="25" xfId="0" applyFont="1" applyBorder="1" applyAlignment="1">
      <alignment horizontal="right" vertical="center" indent="3"/>
    </xf>
    <xf numFmtId="0" fontId="34" fillId="0" borderId="2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justify" vertical="center" wrapText="1"/>
    </xf>
    <xf numFmtId="0" fontId="2" fillId="0" borderId="37" xfId="0" applyNumberFormat="1" applyFont="1" applyBorder="1" applyAlignment="1">
      <alignment horizontal="justify" vertical="center" wrapText="1"/>
    </xf>
    <xf numFmtId="0" fontId="2" fillId="0" borderId="33" xfId="0" applyNumberFormat="1" applyFont="1" applyBorder="1" applyAlignment="1">
      <alignment horizontal="justify" vertical="center" wrapText="1"/>
    </xf>
    <xf numFmtId="49" fontId="19" fillId="0" borderId="0" xfId="34" applyNumberFormat="1" applyFont="1" applyFill="1" applyBorder="1" applyAlignment="1">
      <alignment horizontal="center" vertical="center"/>
    </xf>
    <xf numFmtId="49" fontId="19" fillId="0" borderId="21" xfId="34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24" fillId="26" borderId="29" xfId="0" applyNumberFormat="1" applyFont="1" applyFill="1" applyBorder="1" applyAlignment="1">
      <alignment horizontal="center" vertical="center"/>
    </xf>
    <xf numFmtId="14" fontId="24" fillId="26" borderId="25" xfId="0" applyNumberFormat="1" applyFont="1" applyFill="1" applyBorder="1" applyAlignment="1">
      <alignment horizontal="center" vertical="center"/>
    </xf>
    <xf numFmtId="14" fontId="24" fillId="26" borderId="36" xfId="0" applyNumberFormat="1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left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20" fillId="24" borderId="3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justify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right" vertical="center" wrapText="1"/>
    </xf>
    <xf numFmtId="0" fontId="2" fillId="0" borderId="20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justify" vertical="center"/>
    </xf>
    <xf numFmtId="0" fontId="2" fillId="26" borderId="47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0" fillId="26" borderId="24" xfId="0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170" fontId="2" fillId="26" borderId="16" xfId="34" applyNumberFormat="1" applyFont="1" applyFill="1" applyBorder="1" applyAlignment="1">
      <alignment horizontal="center" vertical="center"/>
    </xf>
    <xf numFmtId="170" fontId="2" fillId="26" borderId="32" xfId="34" applyNumberFormat="1" applyFont="1" applyFill="1" applyBorder="1" applyAlignment="1">
      <alignment horizontal="center" vertical="center"/>
    </xf>
    <xf numFmtId="170" fontId="2" fillId="26" borderId="23" xfId="34" applyNumberFormat="1" applyFont="1" applyFill="1" applyBorder="1" applyAlignment="1">
      <alignment horizontal="center" vertical="center"/>
    </xf>
    <xf numFmtId="42" fontId="2" fillId="26" borderId="16" xfId="49" applyFont="1" applyFill="1" applyBorder="1" applyAlignment="1">
      <alignment horizontal="center" vertical="center" wrapText="1"/>
    </xf>
    <xf numFmtId="42" fontId="2" fillId="26" borderId="32" xfId="49" applyFont="1" applyFill="1" applyBorder="1" applyAlignment="1">
      <alignment horizontal="center" vertical="center" wrapText="1"/>
    </xf>
    <xf numFmtId="42" fontId="2" fillId="26" borderId="23" xfId="49" applyFont="1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/>
    </xf>
    <xf numFmtId="42" fontId="2" fillId="26" borderId="16" xfId="49" applyFont="1" applyFill="1" applyBorder="1" applyAlignment="1">
      <alignment horizontal="center" vertical="center"/>
    </xf>
    <xf numFmtId="42" fontId="2" fillId="26" borderId="32" xfId="49" applyFont="1" applyFill="1" applyBorder="1" applyAlignment="1">
      <alignment horizontal="center" vertical="center"/>
    </xf>
    <xf numFmtId="42" fontId="2" fillId="26" borderId="23" xfId="49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20" fillId="55" borderId="32" xfId="0" applyFont="1" applyFill="1" applyBorder="1" applyAlignment="1">
      <alignment horizontal="center" vertical="center" wrapText="1"/>
    </xf>
    <xf numFmtId="0" fontId="20" fillId="55" borderId="23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left" vertical="center"/>
    </xf>
    <xf numFmtId="0" fontId="2" fillId="26" borderId="25" xfId="0" applyFont="1" applyFill="1" applyBorder="1" applyAlignment="1">
      <alignment horizontal="left" vertical="center"/>
    </xf>
    <xf numFmtId="0" fontId="2" fillId="26" borderId="36" xfId="0" applyFont="1" applyFill="1" applyBorder="1" applyAlignment="1">
      <alignment horizontal="left" vertical="center"/>
    </xf>
    <xf numFmtId="0" fontId="20" fillId="26" borderId="61" xfId="0" applyFont="1" applyFill="1" applyBorder="1" applyAlignment="1">
      <alignment vertical="center" wrapText="1"/>
    </xf>
    <xf numFmtId="0" fontId="20" fillId="26" borderId="10" xfId="0" applyFont="1" applyFill="1" applyBorder="1" applyAlignment="1">
      <alignment vertical="center" wrapText="1"/>
    </xf>
    <xf numFmtId="0" fontId="20" fillId="26" borderId="54" xfId="0" applyFont="1" applyFill="1" applyBorder="1" applyAlignment="1">
      <alignment vertical="center" wrapText="1"/>
    </xf>
    <xf numFmtId="0" fontId="20" fillId="26" borderId="20" xfId="0" applyFont="1" applyFill="1" applyBorder="1" applyAlignment="1">
      <alignment vertical="center" wrapText="1"/>
    </xf>
    <xf numFmtId="0" fontId="20" fillId="26" borderId="21" xfId="0" applyFont="1" applyFill="1" applyBorder="1" applyAlignment="1">
      <alignment vertical="center" wrapText="1"/>
    </xf>
    <xf numFmtId="0" fontId="20" fillId="26" borderId="24" xfId="0" applyFont="1" applyFill="1" applyBorder="1" applyAlignment="1">
      <alignment vertical="center" wrapText="1"/>
    </xf>
    <xf numFmtId="0" fontId="2" fillId="26" borderId="9" xfId="0" applyFont="1" applyFill="1" applyBorder="1" applyAlignment="1">
      <alignment horizontal="left" vertical="center"/>
    </xf>
    <xf numFmtId="0" fontId="27" fillId="26" borderId="42" xfId="0" applyFont="1" applyFill="1" applyBorder="1" applyAlignment="1">
      <alignment horizontal="right" vertical="center"/>
    </xf>
    <xf numFmtId="0" fontId="27" fillId="26" borderId="43" xfId="0" applyFont="1" applyFill="1" applyBorder="1" applyAlignment="1">
      <alignment horizontal="right" vertical="center"/>
    </xf>
    <xf numFmtId="0" fontId="27" fillId="26" borderId="44" xfId="0" applyFont="1" applyFill="1" applyBorder="1" applyAlignment="1">
      <alignment horizontal="right" vertical="center"/>
    </xf>
    <xf numFmtId="0" fontId="20" fillId="26" borderId="38" xfId="0" applyFont="1" applyFill="1" applyBorder="1" applyAlignment="1">
      <alignment horizontal="center" vertical="center" wrapText="1"/>
    </xf>
    <xf numFmtId="0" fontId="20" fillId="26" borderId="34" xfId="0" applyFont="1" applyFill="1" applyBorder="1" applyAlignment="1">
      <alignment horizontal="center" vertical="center" wrapText="1"/>
    </xf>
    <xf numFmtId="0" fontId="20" fillId="26" borderId="68" xfId="0" applyFont="1" applyFill="1" applyBorder="1" applyAlignment="1">
      <alignment horizontal="center" vertical="center" wrapText="1"/>
    </xf>
    <xf numFmtId="0" fontId="20" fillId="26" borderId="59" xfId="0" applyFont="1" applyFill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center" vertical="center" wrapText="1"/>
    </xf>
    <xf numFmtId="170" fontId="20" fillId="26" borderId="59" xfId="34" applyNumberFormat="1" applyFont="1" applyFill="1" applyBorder="1" applyAlignment="1">
      <alignment horizontal="center" vertical="center" wrapText="1"/>
    </xf>
    <xf numFmtId="170" fontId="20" fillId="26" borderId="9" xfId="34" applyNumberFormat="1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left" vertical="center"/>
    </xf>
    <xf numFmtId="0" fontId="20" fillId="26" borderId="14" xfId="0" applyFont="1" applyFill="1" applyBorder="1" applyAlignment="1">
      <alignment horizontal="left" vertical="center"/>
    </xf>
    <xf numFmtId="0" fontId="20" fillId="55" borderId="38" xfId="0" applyFont="1" applyFill="1" applyBorder="1" applyAlignment="1">
      <alignment horizontal="center" vertical="center" wrapText="1"/>
    </xf>
    <xf numFmtId="0" fontId="20" fillId="55" borderId="34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justify" vertical="center" wrapText="1"/>
    </xf>
    <xf numFmtId="0" fontId="0" fillId="26" borderId="32" xfId="0" applyFill="1" applyBorder="1" applyAlignment="1">
      <alignment horizontal="justify" vertical="center" wrapText="1"/>
    </xf>
    <xf numFmtId="0" fontId="0" fillId="26" borderId="23" xfId="0" applyFill="1" applyBorder="1" applyAlignment="1">
      <alignment horizontal="justify" vertical="center" wrapText="1"/>
    </xf>
    <xf numFmtId="170" fontId="20" fillId="55" borderId="40" xfId="34" applyNumberFormat="1" applyFont="1" applyFill="1" applyBorder="1" applyAlignment="1">
      <alignment horizontal="center" vertical="center" wrapText="1"/>
    </xf>
    <xf numFmtId="170" fontId="20" fillId="55" borderId="9" xfId="34" applyNumberFormat="1" applyFont="1" applyFill="1" applyBorder="1" applyAlignment="1">
      <alignment horizontal="center" vertical="center" wrapText="1"/>
    </xf>
    <xf numFmtId="0" fontId="20" fillId="55" borderId="40" xfId="0" applyFont="1" applyFill="1" applyBorder="1" applyAlignment="1">
      <alignment horizontal="center" vertical="center" wrapText="1"/>
    </xf>
    <xf numFmtId="0" fontId="20" fillId="55" borderId="9" xfId="0" applyFont="1" applyFill="1" applyBorder="1" applyAlignment="1">
      <alignment horizontal="center" vertical="center" wrapText="1"/>
    </xf>
    <xf numFmtId="173" fontId="2" fillId="26" borderId="16" xfId="34" applyNumberFormat="1" applyFont="1" applyFill="1" applyBorder="1" applyAlignment="1">
      <alignment vertical="center"/>
    </xf>
    <xf numFmtId="173" fontId="2" fillId="26" borderId="32" xfId="34" applyNumberFormat="1" applyFont="1" applyFill="1" applyBorder="1" applyAlignment="1">
      <alignment vertical="center"/>
    </xf>
    <xf numFmtId="173" fontId="2" fillId="26" borderId="23" xfId="34" applyNumberFormat="1" applyFont="1" applyFill="1" applyBorder="1" applyAlignment="1">
      <alignment vertical="center"/>
    </xf>
    <xf numFmtId="0" fontId="0" fillId="26" borderId="29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170" fontId="20" fillId="26" borderId="23" xfId="34" applyNumberFormat="1" applyFont="1" applyFill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center" vertical="center"/>
    </xf>
    <xf numFmtId="0" fontId="19" fillId="26" borderId="43" xfId="0" applyFont="1" applyFill="1" applyBorder="1" applyAlignment="1">
      <alignment horizontal="center" vertical="center"/>
    </xf>
    <xf numFmtId="0" fontId="19" fillId="26" borderId="45" xfId="0" applyFont="1" applyFill="1" applyBorder="1" applyAlignment="1">
      <alignment horizontal="center" vertical="center"/>
    </xf>
    <xf numFmtId="0" fontId="20" fillId="55" borderId="32" xfId="0" applyFont="1" applyFill="1" applyBorder="1" applyAlignment="1">
      <alignment horizontal="center" vertical="center"/>
    </xf>
    <xf numFmtId="0" fontId="20" fillId="55" borderId="23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170" fontId="21" fillId="55" borderId="32" xfId="34" applyNumberFormat="1" applyFont="1" applyFill="1" applyBorder="1" applyAlignment="1">
      <alignment horizontal="center" vertical="center" wrapText="1"/>
    </xf>
    <xf numFmtId="170" fontId="21" fillId="55" borderId="23" xfId="34" applyNumberFormat="1" applyFont="1" applyFill="1" applyBorder="1" applyAlignment="1">
      <alignment horizontal="center" vertical="center" wrapText="1"/>
    </xf>
    <xf numFmtId="170" fontId="20" fillId="55" borderId="41" xfId="34" applyNumberFormat="1" applyFont="1" applyFill="1" applyBorder="1" applyAlignment="1">
      <alignment horizontal="center" vertical="center" wrapText="1"/>
    </xf>
    <xf numFmtId="170" fontId="20" fillId="55" borderId="23" xfId="34" applyNumberFormat="1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46" xfId="0" applyFont="1" applyFill="1" applyBorder="1" applyAlignment="1">
      <alignment horizontal="center" vertical="center" wrapText="1"/>
    </xf>
    <xf numFmtId="170" fontId="20" fillId="26" borderId="32" xfId="34" applyNumberFormat="1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32" xfId="0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0" fontId="0" fillId="26" borderId="47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20" fillId="55" borderId="67" xfId="0" applyFont="1" applyFill="1" applyBorder="1" applyAlignment="1">
      <alignment horizontal="center" vertical="center" wrapText="1"/>
    </xf>
    <xf numFmtId="0" fontId="20" fillId="55" borderId="36" xfId="0" applyFont="1" applyFill="1" applyBorder="1" applyAlignment="1">
      <alignment horizontal="center" vertical="center" wrapText="1"/>
    </xf>
    <xf numFmtId="0" fontId="20" fillId="55" borderId="41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justify" vertical="center" wrapText="1"/>
    </xf>
    <xf numFmtId="0" fontId="2" fillId="26" borderId="23" xfId="0" applyFont="1" applyFill="1" applyBorder="1" applyAlignment="1">
      <alignment horizontal="justify" vertical="center" wrapText="1"/>
    </xf>
    <xf numFmtId="0" fontId="20" fillId="55" borderId="56" xfId="0" applyFont="1" applyFill="1" applyBorder="1" applyAlignment="1">
      <alignment horizontal="center" vertical="center" wrapText="1"/>
    </xf>
    <xf numFmtId="173" fontId="2" fillId="26" borderId="16" xfId="34" applyNumberFormat="1" applyFont="1" applyFill="1" applyBorder="1" applyAlignment="1">
      <alignment horizontal="center" vertical="center"/>
    </xf>
    <xf numFmtId="173" fontId="2" fillId="26" borderId="32" xfId="34" applyNumberFormat="1" applyFont="1" applyFill="1" applyBorder="1" applyAlignment="1">
      <alignment horizontal="center" vertical="center"/>
    </xf>
    <xf numFmtId="173" fontId="2" fillId="26" borderId="23" xfId="34" applyNumberFormat="1" applyFont="1" applyFill="1" applyBorder="1" applyAlignment="1">
      <alignment horizontal="center" vertical="center"/>
    </xf>
    <xf numFmtId="0" fontId="2" fillId="26" borderId="48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170" fontId="2" fillId="26" borderId="29" xfId="34" applyNumberFormat="1" applyFont="1" applyFill="1" applyBorder="1" applyAlignment="1">
      <alignment vertical="center"/>
    </xf>
    <xf numFmtId="170" fontId="2" fillId="26" borderId="25" xfId="34" applyNumberFormat="1" applyFont="1" applyFill="1" applyBorder="1" applyAlignment="1">
      <alignment vertical="center"/>
    </xf>
    <xf numFmtId="170" fontId="2" fillId="26" borderId="57" xfId="34" applyNumberFormat="1" applyFont="1" applyFill="1" applyBorder="1" applyAlignment="1">
      <alignment vertical="center"/>
    </xf>
    <xf numFmtId="0" fontId="2" fillId="26" borderId="25" xfId="0" applyFont="1" applyFill="1" applyBorder="1" applyAlignment="1">
      <alignment horizontal="center" vertical="center" wrapText="1"/>
    </xf>
    <xf numFmtId="0" fontId="2" fillId="26" borderId="57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0" fontId="21" fillId="55" borderId="64" xfId="0" applyFont="1" applyFill="1" applyBorder="1" applyAlignment="1">
      <alignment horizontal="center" vertical="center" wrapText="1"/>
    </xf>
    <xf numFmtId="0" fontId="34" fillId="26" borderId="38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0" fontId="34" fillId="26" borderId="58" xfId="0" applyFont="1" applyFill="1" applyBorder="1" applyAlignment="1">
      <alignment horizontal="center" vertical="center" wrapText="1"/>
    </xf>
    <xf numFmtId="0" fontId="34" fillId="26" borderId="59" xfId="0" applyFont="1" applyFill="1" applyBorder="1" applyAlignment="1">
      <alignment horizontal="center" vertical="center" wrapText="1"/>
    </xf>
    <xf numFmtId="0" fontId="34" fillId="26" borderId="60" xfId="0" applyFont="1" applyFill="1" applyBorder="1" applyAlignment="1">
      <alignment horizontal="center" vertical="center" wrapText="1"/>
    </xf>
    <xf numFmtId="0" fontId="34" fillId="26" borderId="50" xfId="0" applyFont="1" applyFill="1" applyBorder="1" applyAlignment="1">
      <alignment horizontal="center" vertical="center" wrapText="1"/>
    </xf>
    <xf numFmtId="0" fontId="34" fillId="26" borderId="44" xfId="0" applyFont="1" applyFill="1" applyBorder="1" applyAlignment="1">
      <alignment horizontal="center" vertical="center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35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14" fontId="2" fillId="26" borderId="28" xfId="0" applyNumberFormat="1" applyFont="1" applyFill="1" applyBorder="1" applyAlignment="1">
      <alignment horizontal="center" vertical="center" wrapText="1"/>
    </xf>
    <xf numFmtId="14" fontId="2" fillId="26" borderId="43" xfId="0" applyNumberFormat="1" applyFont="1" applyFill="1" applyBorder="1" applyAlignment="1">
      <alignment horizontal="center" vertical="center" wrapText="1"/>
    </xf>
    <xf numFmtId="14" fontId="2" fillId="26" borderId="45" xfId="0" applyNumberFormat="1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 wrapText="1"/>
    </xf>
    <xf numFmtId="0" fontId="24" fillId="26" borderId="9" xfId="0" applyFont="1" applyFill="1" applyBorder="1" applyAlignment="1">
      <alignment vertical="center"/>
    </xf>
    <xf numFmtId="0" fontId="34" fillId="26" borderId="53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center" vertical="center"/>
    </xf>
    <xf numFmtId="0" fontId="34" fillId="26" borderId="65" xfId="0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 vertical="center"/>
    </xf>
    <xf numFmtId="0" fontId="34" fillId="26" borderId="19" xfId="0" applyFont="1" applyFill="1" applyBorder="1" applyAlignment="1">
      <alignment horizontal="center" vertical="center"/>
    </xf>
    <xf numFmtId="0" fontId="40" fillId="26" borderId="66" xfId="0" applyFont="1" applyFill="1" applyBorder="1" applyAlignment="1">
      <alignment horizontal="left" vertical="center"/>
    </xf>
    <xf numFmtId="0" fontId="40" fillId="26" borderId="30" xfId="0" applyFont="1" applyFill="1" applyBorder="1" applyAlignment="1">
      <alignment horizontal="left" vertical="center"/>
    </xf>
    <xf numFmtId="0" fontId="31" fillId="26" borderId="61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1" fillId="26" borderId="54" xfId="0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31" fillId="26" borderId="75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6" borderId="74" xfId="0" applyFont="1" applyFill="1" applyBorder="1" applyAlignment="1">
      <alignment horizontal="center" vertical="center"/>
    </xf>
    <xf numFmtId="170" fontId="20" fillId="42" borderId="9" xfId="34" applyNumberFormat="1" applyFont="1" applyFill="1" applyBorder="1" applyAlignment="1">
      <alignment horizontal="center" vertical="center" wrapText="1"/>
    </xf>
    <xf numFmtId="170" fontId="2" fillId="42" borderId="29" xfId="34" applyNumberFormat="1" applyFont="1" applyFill="1" applyBorder="1" applyAlignment="1">
      <alignment vertical="center"/>
    </xf>
    <xf numFmtId="170" fontId="2" fillId="42" borderId="25" xfId="34" applyNumberFormat="1" applyFont="1" applyFill="1" applyBorder="1" applyAlignment="1">
      <alignment vertical="center"/>
    </xf>
    <xf numFmtId="170" fontId="2" fillId="42" borderId="57" xfId="34" applyNumberFormat="1" applyFont="1" applyFill="1" applyBorder="1" applyAlignment="1">
      <alignment vertical="center"/>
    </xf>
    <xf numFmtId="0" fontId="20" fillId="42" borderId="9" xfId="0" applyFont="1" applyFill="1" applyBorder="1" applyAlignment="1">
      <alignment horizontal="center" vertical="center" wrapText="1"/>
    </xf>
    <xf numFmtId="0" fontId="20" fillId="26" borderId="53" xfId="0" applyFont="1" applyFill="1" applyBorder="1" applyAlignment="1">
      <alignment horizontal="left" vertical="center"/>
    </xf>
    <xf numFmtId="0" fontId="20" fillId="26" borderId="10" xfId="0" applyFont="1" applyFill="1" applyBorder="1" applyAlignment="1">
      <alignment horizontal="left" vertical="center"/>
    </xf>
    <xf numFmtId="0" fontId="20" fillId="26" borderId="51" xfId="0" applyFont="1" applyFill="1" applyBorder="1" applyAlignment="1">
      <alignment horizontal="center" vertical="center" wrapText="1"/>
    </xf>
    <xf numFmtId="0" fontId="20" fillId="26" borderId="37" xfId="0" applyFont="1" applyFill="1" applyBorder="1" applyAlignment="1">
      <alignment horizontal="center" vertical="center" wrapText="1"/>
    </xf>
    <xf numFmtId="0" fontId="20" fillId="26" borderId="55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170" fontId="20" fillId="42" borderId="26" xfId="34" applyNumberFormat="1" applyFont="1" applyFill="1" applyBorder="1" applyAlignment="1">
      <alignment horizontal="center" vertical="center" wrapText="1"/>
    </xf>
    <xf numFmtId="170" fontId="20" fillId="42" borderId="37" xfId="34" applyNumberFormat="1" applyFont="1" applyFill="1" applyBorder="1" applyAlignment="1">
      <alignment horizontal="center" vertical="center" wrapText="1"/>
    </xf>
    <xf numFmtId="170" fontId="20" fillId="42" borderId="52" xfId="34" applyNumberFormat="1" applyFont="1" applyFill="1" applyBorder="1" applyAlignment="1">
      <alignment horizontal="center" vertical="center" wrapText="1"/>
    </xf>
    <xf numFmtId="170" fontId="20" fillId="42" borderId="20" xfId="34" applyNumberFormat="1" applyFont="1" applyFill="1" applyBorder="1" applyAlignment="1">
      <alignment horizontal="center" vertical="center" wrapText="1"/>
    </xf>
    <xf numFmtId="170" fontId="20" fillId="42" borderId="21" xfId="34" applyNumberFormat="1" applyFont="1" applyFill="1" applyBorder="1" applyAlignment="1">
      <alignment horizontal="center" vertical="center" wrapText="1"/>
    </xf>
    <xf numFmtId="170" fontId="20" fillId="42" borderId="46" xfId="34" applyNumberFormat="1" applyFont="1" applyFill="1" applyBorder="1" applyAlignment="1">
      <alignment horizontal="center" vertical="center" wrapText="1"/>
    </xf>
    <xf numFmtId="0" fontId="27" fillId="26" borderId="47" xfId="0" applyFont="1" applyFill="1" applyBorder="1" applyAlignment="1">
      <alignment horizontal="right" vertical="center"/>
    </xf>
    <xf numFmtId="0" fontId="27" fillId="26" borderId="25" xfId="0" applyFont="1" applyFill="1" applyBorder="1" applyAlignment="1">
      <alignment horizontal="right" vertical="center"/>
    </xf>
    <xf numFmtId="0" fontId="27" fillId="26" borderId="36" xfId="0" applyFont="1" applyFill="1" applyBorder="1" applyAlignment="1">
      <alignment horizontal="right" vertical="center"/>
    </xf>
    <xf numFmtId="0" fontId="27" fillId="26" borderId="55" xfId="0" applyFont="1" applyFill="1" applyBorder="1" applyAlignment="1">
      <alignment horizontal="right" vertical="center"/>
    </xf>
    <xf numFmtId="0" fontId="27" fillId="26" borderId="21" xfId="0" applyFont="1" applyFill="1" applyBorder="1" applyAlignment="1">
      <alignment horizontal="right" vertical="center"/>
    </xf>
    <xf numFmtId="0" fontId="27" fillId="26" borderId="46" xfId="0" applyFont="1" applyFill="1" applyBorder="1" applyAlignment="1">
      <alignment horizontal="right" vertical="center"/>
    </xf>
    <xf numFmtId="170" fontId="20" fillId="26" borderId="26" xfId="34" applyNumberFormat="1" applyFont="1" applyFill="1" applyBorder="1" applyAlignment="1">
      <alignment horizontal="center" vertical="center"/>
    </xf>
    <xf numFmtId="170" fontId="20" fillId="26" borderId="37" xfId="34" applyNumberFormat="1" applyFont="1" applyFill="1" applyBorder="1" applyAlignment="1">
      <alignment horizontal="center" vertical="center"/>
    </xf>
    <xf numFmtId="170" fontId="20" fillId="26" borderId="52" xfId="34" applyNumberFormat="1" applyFont="1" applyFill="1" applyBorder="1" applyAlignment="1">
      <alignment horizontal="center" vertical="center"/>
    </xf>
    <xf numFmtId="170" fontId="20" fillId="26" borderId="27" xfId="34" applyNumberFormat="1" applyFont="1" applyFill="1" applyBorder="1" applyAlignment="1">
      <alignment horizontal="center" vertical="center"/>
    </xf>
    <xf numFmtId="170" fontId="20" fillId="26" borderId="0" xfId="34" applyNumberFormat="1" applyFont="1" applyFill="1" applyBorder="1" applyAlignment="1">
      <alignment horizontal="center" vertical="center"/>
    </xf>
    <xf numFmtId="170" fontId="20" fillId="26" borderId="85" xfId="34" applyNumberFormat="1" applyFont="1" applyFill="1" applyBorder="1" applyAlignment="1">
      <alignment horizontal="center" vertical="center"/>
    </xf>
    <xf numFmtId="170" fontId="20" fillId="26" borderId="75" xfId="34" applyNumberFormat="1" applyFont="1" applyFill="1" applyBorder="1" applyAlignment="1">
      <alignment horizontal="center" vertical="center"/>
    </xf>
    <xf numFmtId="170" fontId="20" fillId="26" borderId="18" xfId="34" applyNumberFormat="1" applyFont="1" applyFill="1" applyBorder="1" applyAlignment="1">
      <alignment horizontal="center" vertical="center"/>
    </xf>
    <xf numFmtId="170" fontId="20" fillId="26" borderId="19" xfId="34" applyNumberFormat="1" applyFont="1" applyFill="1" applyBorder="1" applyAlignment="1">
      <alignment horizontal="center" vertical="center"/>
    </xf>
    <xf numFmtId="0" fontId="27" fillId="26" borderId="50" xfId="0" applyFont="1" applyFill="1" applyBorder="1" applyAlignment="1">
      <alignment horizontal="right" vertical="center"/>
    </xf>
    <xf numFmtId="0" fontId="27" fillId="26" borderId="13" xfId="0" applyFont="1" applyFill="1" applyBorder="1" applyAlignment="1">
      <alignment horizontal="right" vertical="center"/>
    </xf>
    <xf numFmtId="0" fontId="20" fillId="26" borderId="59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right" vertical="center"/>
    </xf>
    <xf numFmtId="0" fontId="27" fillId="26" borderId="9" xfId="0" applyFont="1" applyFill="1" applyBorder="1" applyAlignment="1">
      <alignment horizontal="right" vertical="center"/>
    </xf>
    <xf numFmtId="0" fontId="21" fillId="26" borderId="59" xfId="0" applyFont="1" applyFill="1" applyBorder="1" applyAlignment="1">
      <alignment horizontal="center" vertical="center" wrapText="1"/>
    </xf>
    <xf numFmtId="0" fontId="21" fillId="26" borderId="6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justify" vertical="center" wrapText="1"/>
    </xf>
    <xf numFmtId="0" fontId="30" fillId="0" borderId="36" xfId="0" applyFont="1" applyFill="1" applyBorder="1" applyAlignment="1">
      <alignment horizontal="justify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center" vertical="center"/>
    </xf>
    <xf numFmtId="0" fontId="34" fillId="26" borderId="21" xfId="0" applyFont="1" applyFill="1" applyBorder="1" applyAlignment="1">
      <alignment horizontal="center" vertical="center"/>
    </xf>
    <xf numFmtId="0" fontId="34" fillId="26" borderId="24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4" fillId="0" borderId="34" xfId="0" applyNumberFormat="1" applyFont="1" applyBorder="1" applyAlignment="1">
      <alignment horizontal="justify" vertical="center" wrapText="1"/>
    </xf>
    <xf numFmtId="0" fontId="24" fillId="0" borderId="9" xfId="0" applyNumberFormat="1" applyFont="1" applyBorder="1" applyAlignment="1">
      <alignment horizontal="justify" vertical="center" wrapText="1"/>
    </xf>
    <xf numFmtId="0" fontId="24" fillId="0" borderId="12" xfId="0" applyNumberFormat="1" applyFont="1" applyBorder="1" applyAlignment="1">
      <alignment horizontal="justify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3" fontId="27" fillId="25" borderId="50" xfId="0" applyNumberFormat="1" applyFont="1" applyFill="1" applyBorder="1" applyAlignment="1">
      <alignment horizontal="right" vertical="center"/>
    </xf>
    <xf numFmtId="3" fontId="27" fillId="25" borderId="44" xfId="0" applyNumberFormat="1" applyFont="1" applyFill="1" applyBorder="1" applyAlignment="1">
      <alignment horizontal="right" vertical="center"/>
    </xf>
    <xf numFmtId="3" fontId="27" fillId="25" borderId="13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3" fontId="27" fillId="25" borderId="9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4" fillId="0" borderId="38" xfId="0" applyNumberFormat="1" applyFont="1" applyBorder="1" applyAlignment="1">
      <alignment horizontal="justify" vertical="center" wrapText="1"/>
    </xf>
    <xf numFmtId="0" fontId="24" fillId="0" borderId="23" xfId="0" applyNumberFormat="1" applyFont="1" applyBorder="1" applyAlignment="1">
      <alignment horizontal="justify" vertical="center" wrapText="1"/>
    </xf>
    <xf numFmtId="0" fontId="24" fillId="0" borderId="79" xfId="0" applyNumberFormat="1" applyFont="1" applyBorder="1" applyAlignment="1">
      <alignment horizontal="justify" vertical="center" wrapText="1"/>
    </xf>
    <xf numFmtId="49" fontId="24" fillId="0" borderId="50" xfId="0" applyNumberFormat="1" applyFont="1" applyBorder="1" applyAlignment="1">
      <alignment horizontal="justify" vertical="center" wrapText="1"/>
    </xf>
    <xf numFmtId="49" fontId="24" fillId="0" borderId="13" xfId="0" applyNumberFormat="1" applyFont="1" applyBorder="1" applyAlignment="1">
      <alignment horizontal="justify" vertical="center" wrapText="1"/>
    </xf>
    <xf numFmtId="49" fontId="24" fillId="0" borderId="35" xfId="0" applyNumberFormat="1" applyFont="1" applyBorder="1" applyAlignment="1">
      <alignment horizontal="justify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4" fillId="0" borderId="76" xfId="0" applyNumberFormat="1" applyFont="1" applyBorder="1" applyAlignment="1">
      <alignment horizontal="justify" vertical="center" wrapText="1"/>
    </xf>
    <xf numFmtId="0" fontId="24" fillId="0" borderId="77" xfId="0" applyNumberFormat="1" applyFont="1" applyBorder="1" applyAlignment="1">
      <alignment horizontal="justify" vertical="center" wrapText="1"/>
    </xf>
    <xf numFmtId="0" fontId="24" fillId="0" borderId="78" xfId="0" applyNumberFormat="1" applyFont="1" applyBorder="1" applyAlignment="1">
      <alignment horizontal="justify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0" fillId="43" borderId="70" xfId="48" applyFont="1" applyFill="1" applyBorder="1" applyAlignment="1">
      <alignment horizontal="center" vertical="center" wrapText="1"/>
    </xf>
    <xf numFmtId="0" fontId="2" fillId="43" borderId="72" xfId="48" applyFont="1" applyFill="1" applyBorder="1" applyAlignment="1">
      <alignment horizontal="center" vertical="center"/>
    </xf>
    <xf numFmtId="0" fontId="44" fillId="62" borderId="70" xfId="48" applyFont="1" applyFill="1" applyBorder="1" applyAlignment="1">
      <alignment vertical="center" wrapText="1"/>
    </xf>
    <xf numFmtId="0" fontId="2" fillId="26" borderId="72" xfId="48" applyFont="1" applyFill="1" applyBorder="1"/>
    <xf numFmtId="0" fontId="2" fillId="26" borderId="71" xfId="48" applyFont="1" applyFill="1" applyBorder="1"/>
    <xf numFmtId="0" fontId="44" fillId="26" borderId="70" xfId="48" applyFont="1" applyFill="1" applyBorder="1" applyAlignment="1">
      <alignment vertical="center" wrapText="1"/>
    </xf>
    <xf numFmtId="0" fontId="44" fillId="45" borderId="70" xfId="48" applyFont="1" applyFill="1" applyBorder="1" applyAlignment="1">
      <alignment horizontal="left" vertical="center" wrapText="1"/>
    </xf>
    <xf numFmtId="0" fontId="2" fillId="45" borderId="72" xfId="48" applyFont="1" applyFill="1" applyBorder="1"/>
    <xf numFmtId="0" fontId="2" fillId="45" borderId="71" xfId="48" applyFont="1" applyFill="1" applyBorder="1"/>
    <xf numFmtId="0" fontId="42" fillId="74" borderId="70" xfId="48" applyFont="1" applyFill="1" applyBorder="1" applyAlignment="1">
      <alignment vertical="center" wrapText="1"/>
    </xf>
    <xf numFmtId="0" fontId="44" fillId="45" borderId="70" xfId="48" applyFont="1" applyFill="1" applyBorder="1" applyAlignment="1">
      <alignment vertical="center" wrapText="1"/>
    </xf>
    <xf numFmtId="0" fontId="40" fillId="66" borderId="70" xfId="48" applyFont="1" applyFill="1" applyBorder="1" applyAlignment="1">
      <alignment horizontal="center" vertical="center" wrapText="1"/>
    </xf>
    <xf numFmtId="0" fontId="2" fillId="43" borderId="72" xfId="48" applyFont="1" applyFill="1" applyBorder="1"/>
    <xf numFmtId="9" fontId="40" fillId="43" borderId="70" xfId="48" applyNumberFormat="1" applyFont="1" applyFill="1" applyBorder="1" applyAlignment="1">
      <alignment horizontal="center" vertical="center" wrapText="1"/>
    </xf>
    <xf numFmtId="180" fontId="40" fillId="43" borderId="70" xfId="48" applyNumberFormat="1" applyFont="1" applyFill="1" applyBorder="1" applyAlignment="1">
      <alignment horizontal="center" vertical="center" wrapText="1"/>
    </xf>
    <xf numFmtId="0" fontId="44" fillId="62" borderId="70" xfId="48" applyFont="1" applyFill="1" applyBorder="1" applyAlignment="1">
      <alignment horizontal="center" vertical="center" wrapText="1"/>
    </xf>
    <xf numFmtId="0" fontId="44" fillId="26" borderId="70" xfId="48" applyFont="1" applyFill="1" applyBorder="1" applyAlignment="1">
      <alignment horizontal="center" vertical="center" wrapText="1"/>
    </xf>
    <xf numFmtId="0" fontId="44" fillId="45" borderId="70" xfId="48" applyFont="1" applyFill="1" applyBorder="1" applyAlignment="1">
      <alignment horizontal="center" vertical="center" wrapText="1"/>
    </xf>
    <xf numFmtId="0" fontId="44" fillId="73" borderId="70" xfId="48" applyFont="1" applyFill="1" applyBorder="1" applyAlignment="1">
      <alignment horizontal="center" vertical="center" wrapText="1"/>
    </xf>
    <xf numFmtId="0" fontId="44" fillId="33" borderId="70" xfId="48" applyFont="1" applyFill="1" applyBorder="1" applyAlignment="1">
      <alignment horizontal="center" vertical="center" wrapText="1"/>
    </xf>
    <xf numFmtId="0" fontId="42" fillId="68" borderId="72" xfId="48" applyFont="1" applyFill="1" applyBorder="1" applyAlignment="1">
      <alignment horizontal="justify" vertical="center" wrapText="1"/>
    </xf>
    <xf numFmtId="0" fontId="2" fillId="26" borderId="71" xfId="48" applyFont="1" applyFill="1" applyBorder="1" applyAlignment="1">
      <alignment horizontal="justify" vertical="center"/>
    </xf>
    <xf numFmtId="0" fontId="44" fillId="75" borderId="70" xfId="48" applyFont="1" applyFill="1" applyBorder="1" applyAlignment="1">
      <alignment horizontal="left" vertical="center" wrapText="1"/>
    </xf>
    <xf numFmtId="0" fontId="44" fillId="26" borderId="71" xfId="48" applyFont="1" applyFill="1" applyBorder="1" applyAlignment="1">
      <alignment horizontal="left" vertical="center" wrapText="1"/>
    </xf>
    <xf numFmtId="0" fontId="42" fillId="67" borderId="70" xfId="48" applyFont="1" applyFill="1" applyBorder="1" applyAlignment="1">
      <alignment horizontal="center" vertical="center" wrapText="1"/>
    </xf>
    <xf numFmtId="0" fontId="42" fillId="26" borderId="71" xfId="48" applyFont="1" applyFill="1" applyBorder="1" applyAlignment="1">
      <alignment horizontal="center" vertical="center" wrapText="1"/>
    </xf>
    <xf numFmtId="0" fontId="44" fillId="62" borderId="70" xfId="48" applyFont="1" applyFill="1" applyBorder="1" applyAlignment="1">
      <alignment wrapText="1"/>
    </xf>
    <xf numFmtId="0" fontId="44" fillId="56" borderId="70" xfId="48" applyFont="1" applyFill="1" applyBorder="1" applyAlignment="1">
      <alignment horizontal="center" vertical="center" wrapText="1"/>
    </xf>
    <xf numFmtId="0" fontId="44" fillId="60" borderId="70" xfId="48" applyFont="1" applyFill="1" applyBorder="1" applyAlignment="1">
      <alignment vertical="center" wrapText="1"/>
    </xf>
    <xf numFmtId="0" fontId="44" fillId="74" borderId="70" xfId="48" applyFont="1" applyFill="1" applyBorder="1" applyAlignment="1">
      <alignment vertical="center" wrapText="1"/>
    </xf>
    <xf numFmtId="0" fontId="44" fillId="62" borderId="70" xfId="48" applyFont="1" applyFill="1" applyBorder="1" applyAlignment="1">
      <alignment vertical="top" wrapText="1"/>
    </xf>
    <xf numFmtId="0" fontId="44" fillId="45" borderId="82" xfId="48" applyFont="1" applyFill="1" applyBorder="1" applyAlignment="1">
      <alignment vertical="center" wrapText="1"/>
    </xf>
    <xf numFmtId="0" fontId="2" fillId="45" borderId="83" xfId="48" applyFont="1" applyFill="1" applyBorder="1"/>
    <xf numFmtId="0" fontId="36" fillId="43" borderId="26" xfId="0" applyFont="1" applyFill="1" applyBorder="1" applyAlignment="1">
      <alignment horizontal="center" vertical="center" wrapText="1"/>
    </xf>
    <xf numFmtId="0" fontId="36" fillId="43" borderId="33" xfId="0" applyFont="1" applyFill="1" applyBorder="1" applyAlignment="1">
      <alignment horizontal="center" vertical="center" wrapText="1"/>
    </xf>
    <xf numFmtId="0" fontId="36" fillId="43" borderId="20" xfId="0" applyFont="1" applyFill="1" applyBorder="1" applyAlignment="1">
      <alignment horizontal="center" vertical="center" wrapText="1"/>
    </xf>
    <xf numFmtId="0" fontId="36" fillId="43" borderId="24" xfId="0" applyFont="1" applyFill="1" applyBorder="1" applyAlignment="1">
      <alignment horizontal="center" vertical="center" wrapText="1"/>
    </xf>
    <xf numFmtId="0" fontId="20" fillId="82" borderId="9" xfId="0" applyFont="1" applyFill="1" applyBorder="1" applyAlignment="1">
      <alignment horizontal="center" vertical="center" wrapText="1"/>
    </xf>
    <xf numFmtId="0" fontId="50" fillId="43" borderId="37" xfId="0" applyFont="1" applyFill="1" applyBorder="1" applyAlignment="1">
      <alignment horizontal="center" vertical="center" wrapText="1"/>
    </xf>
    <xf numFmtId="0" fontId="50" fillId="43" borderId="0" xfId="0" applyFont="1" applyFill="1" applyBorder="1" applyAlignment="1">
      <alignment horizontal="center" vertical="center" wrapText="1"/>
    </xf>
    <xf numFmtId="0" fontId="50" fillId="43" borderId="21" xfId="0" applyFont="1" applyFill="1" applyBorder="1" applyAlignment="1">
      <alignment horizontal="center" vertical="center" wrapText="1"/>
    </xf>
    <xf numFmtId="0" fontId="20" fillId="82" borderId="26" xfId="0" applyFont="1" applyFill="1" applyBorder="1" applyAlignment="1">
      <alignment horizontal="center" vertical="center"/>
    </xf>
    <xf numFmtId="0" fontId="20" fillId="82" borderId="33" xfId="0" applyFont="1" applyFill="1" applyBorder="1" applyAlignment="1">
      <alignment horizontal="center" vertical="center"/>
    </xf>
    <xf numFmtId="0" fontId="20" fillId="82" borderId="20" xfId="0" applyFont="1" applyFill="1" applyBorder="1" applyAlignment="1">
      <alignment horizontal="center" vertical="center"/>
    </xf>
    <xf numFmtId="0" fontId="20" fillId="82" borderId="24" xfId="0" applyFont="1" applyFill="1" applyBorder="1" applyAlignment="1">
      <alignment horizontal="center" vertical="center"/>
    </xf>
    <xf numFmtId="0" fontId="20" fillId="43" borderId="9" xfId="0" applyFont="1" applyFill="1" applyBorder="1" applyAlignment="1">
      <alignment horizontal="center" vertical="center"/>
    </xf>
    <xf numFmtId="0" fontId="20" fillId="82" borderId="37" xfId="0" applyFont="1" applyFill="1" applyBorder="1" applyAlignment="1">
      <alignment horizontal="center" vertical="center" wrapText="1"/>
    </xf>
    <xf numFmtId="0" fontId="20" fillId="82" borderId="0" xfId="0" applyFont="1" applyFill="1" applyBorder="1" applyAlignment="1">
      <alignment horizontal="center" vertical="center" wrapText="1"/>
    </xf>
    <xf numFmtId="0" fontId="20" fillId="82" borderId="21" xfId="0" applyFont="1" applyFill="1" applyBorder="1" applyAlignment="1">
      <alignment horizontal="center" vertical="center" wrapText="1"/>
    </xf>
    <xf numFmtId="0" fontId="49" fillId="82" borderId="37" xfId="0" applyFont="1" applyFill="1" applyBorder="1" applyAlignment="1">
      <alignment horizontal="center" vertical="center" wrapText="1"/>
    </xf>
    <xf numFmtId="0" fontId="49" fillId="82" borderId="0" xfId="0" applyFont="1" applyFill="1" applyBorder="1" applyAlignment="1">
      <alignment horizontal="center" vertical="center" wrapText="1"/>
    </xf>
    <xf numFmtId="0" fontId="49" fillId="82" borderId="21" xfId="0" applyFont="1" applyFill="1" applyBorder="1" applyAlignment="1">
      <alignment horizontal="center" vertical="center" wrapText="1"/>
    </xf>
    <xf numFmtId="0" fontId="20" fillId="82" borderId="84" xfId="0" applyFont="1" applyFill="1" applyBorder="1" applyAlignment="1">
      <alignment horizontal="center" vertical="center" wrapText="1"/>
    </xf>
    <xf numFmtId="0" fontId="27" fillId="82" borderId="9" xfId="0" applyFont="1" applyFill="1" applyBorder="1" applyAlignment="1">
      <alignment horizontal="center" vertical="center" wrapText="1"/>
    </xf>
    <xf numFmtId="0" fontId="20" fillId="82" borderId="9" xfId="0" applyFont="1" applyFill="1" applyBorder="1" applyAlignment="1">
      <alignment horizontal="center" vertical="center"/>
    </xf>
    <xf numFmtId="0" fontId="20" fillId="43" borderId="16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82" borderId="21" xfId="0" applyFont="1" applyFill="1" applyBorder="1" applyAlignment="1">
      <alignment horizontal="center" vertical="center"/>
    </xf>
    <xf numFmtId="0" fontId="49" fillId="43" borderId="37" xfId="0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center" vertical="center" wrapText="1"/>
    </xf>
    <xf numFmtId="0" fontId="49" fillId="43" borderId="21" xfId="0" applyFont="1" applyFill="1" applyBorder="1" applyAlignment="1">
      <alignment horizontal="center" vertical="center" wrapText="1"/>
    </xf>
    <xf numFmtId="0" fontId="42" fillId="47" borderId="9" xfId="0" applyFont="1" applyFill="1" applyBorder="1" applyAlignment="1">
      <alignment horizontal="left" vertical="center" wrapText="1"/>
    </xf>
    <xf numFmtId="0" fontId="42" fillId="48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2" fillId="44" borderId="9" xfId="0" applyFont="1" applyFill="1" applyBorder="1" applyAlignment="1">
      <alignment horizontal="left" vertical="center" wrapText="1"/>
    </xf>
    <xf numFmtId="0" fontId="42" fillId="45" borderId="9" xfId="0" applyFont="1" applyFill="1" applyBorder="1" applyAlignment="1">
      <alignment horizontal="left" vertical="center" wrapText="1"/>
    </xf>
    <xf numFmtId="0" fontId="42" fillId="46" borderId="9" xfId="0" applyFont="1" applyFill="1" applyBorder="1" applyAlignment="1">
      <alignment horizontal="left" vertical="center" wrapText="1"/>
    </xf>
    <xf numFmtId="0" fontId="2" fillId="46" borderId="9" xfId="0" applyFont="1" applyFill="1" applyBorder="1" applyAlignment="1">
      <alignment horizontal="left" vertical="center" wrapText="1"/>
    </xf>
    <xf numFmtId="0" fontId="43" fillId="36" borderId="70" xfId="0" applyFont="1" applyFill="1" applyBorder="1" applyAlignment="1">
      <alignment horizontal="left" vertical="center" wrapText="1"/>
    </xf>
    <xf numFmtId="0" fontId="25" fillId="36" borderId="71" xfId="0" applyFont="1" applyFill="1" applyBorder="1"/>
    <xf numFmtId="0" fontId="20" fillId="0" borderId="9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42" fillId="39" borderId="23" xfId="0" applyFont="1" applyFill="1" applyBorder="1" applyAlignment="1">
      <alignment horizontal="left" vertical="center" wrapText="1"/>
    </xf>
    <xf numFmtId="0" fontId="42" fillId="39" borderId="9" xfId="0" applyFont="1" applyFill="1" applyBorder="1" applyAlignment="1">
      <alignment horizontal="left" vertical="center" wrapText="1"/>
    </xf>
    <xf numFmtId="0" fontId="41" fillId="0" borderId="70" xfId="0" applyFont="1" applyBorder="1" applyAlignment="1">
      <alignment horizontal="center" vertical="center"/>
    </xf>
    <xf numFmtId="0" fontId="25" fillId="0" borderId="71" xfId="0" applyFont="1" applyBorder="1"/>
    <xf numFmtId="0" fontId="43" fillId="35" borderId="70" xfId="0" applyFont="1" applyFill="1" applyBorder="1" applyAlignment="1">
      <alignment horizontal="left" vertical="center" wrapText="1"/>
    </xf>
    <xf numFmtId="0" fontId="25" fillId="35" borderId="71" xfId="0" applyFont="1" applyFill="1" applyBorder="1"/>
    <xf numFmtId="0" fontId="25" fillId="0" borderId="72" xfId="0" applyFont="1" applyBorder="1"/>
    <xf numFmtId="0" fontId="43" fillId="32" borderId="70" xfId="0" applyFont="1" applyFill="1" applyBorder="1" applyAlignment="1">
      <alignment horizontal="left" vertical="center" wrapText="1"/>
    </xf>
    <xf numFmtId="0" fontId="25" fillId="32" borderId="72" xfId="0" applyFont="1" applyFill="1" applyBorder="1"/>
    <xf numFmtId="0" fontId="25" fillId="32" borderId="71" xfId="0" applyFont="1" applyFill="1" applyBorder="1"/>
    <xf numFmtId="0" fontId="43" fillId="39" borderId="70" xfId="0" applyFont="1" applyFill="1" applyBorder="1" applyAlignment="1">
      <alignment horizontal="left" vertical="center" wrapText="1"/>
    </xf>
    <xf numFmtId="0" fontId="25" fillId="39" borderId="72" xfId="0" applyFont="1" applyFill="1" applyBorder="1"/>
    <xf numFmtId="0" fontId="25" fillId="39" borderId="71" xfId="0" applyFont="1" applyFill="1" applyBorder="1"/>
    <xf numFmtId="0" fontId="41" fillId="0" borderId="72" xfId="0" applyFont="1" applyBorder="1" applyAlignment="1">
      <alignment horizontal="center" vertical="center"/>
    </xf>
    <xf numFmtId="0" fontId="43" fillId="34" borderId="72" xfId="0" applyFont="1" applyFill="1" applyBorder="1" applyAlignment="1">
      <alignment horizontal="left" vertical="center" wrapText="1"/>
    </xf>
    <xf numFmtId="0" fontId="25" fillId="34" borderId="72" xfId="0" applyFont="1" applyFill="1" applyBorder="1"/>
    <xf numFmtId="0" fontId="25" fillId="34" borderId="71" xfId="0" applyFont="1" applyFill="1" applyBorder="1"/>
    <xf numFmtId="0" fontId="43" fillId="33" borderId="70" xfId="0" applyFont="1" applyFill="1" applyBorder="1" applyAlignment="1">
      <alignment horizontal="left" vertical="center" wrapText="1"/>
    </xf>
    <xf numFmtId="0" fontId="25" fillId="33" borderId="72" xfId="0" applyFont="1" applyFill="1" applyBorder="1"/>
    <xf numFmtId="0" fontId="25" fillId="33" borderId="71" xfId="0" applyFont="1" applyFill="1" applyBorder="1"/>
    <xf numFmtId="0" fontId="43" fillId="0" borderId="70" xfId="0" applyFont="1" applyBorder="1" applyAlignment="1">
      <alignment horizontal="left" vertical="center" wrapText="1"/>
    </xf>
    <xf numFmtId="0" fontId="43" fillId="40" borderId="70" xfId="0" applyFont="1" applyFill="1" applyBorder="1" applyAlignment="1">
      <alignment horizontal="left" vertical="center" wrapText="1"/>
    </xf>
    <xf numFmtId="0" fontId="25" fillId="40" borderId="72" xfId="0" applyFont="1" applyFill="1" applyBorder="1"/>
    <xf numFmtId="0" fontId="25" fillId="40" borderId="71" xfId="0" applyFont="1" applyFill="1" applyBorder="1"/>
    <xf numFmtId="0" fontId="43" fillId="41" borderId="70" xfId="0" applyFont="1" applyFill="1" applyBorder="1" applyAlignment="1">
      <alignment horizontal="left" vertical="center" wrapText="1"/>
    </xf>
    <xf numFmtId="0" fontId="25" fillId="41" borderId="72" xfId="0" applyFont="1" applyFill="1" applyBorder="1"/>
    <xf numFmtId="0" fontId="25" fillId="41" borderId="71" xfId="0" applyFont="1" applyFill="1" applyBorder="1"/>
    <xf numFmtId="0" fontId="43" fillId="37" borderId="70" xfId="0" applyFont="1" applyFill="1" applyBorder="1" applyAlignment="1">
      <alignment horizontal="left" vertical="center" wrapText="1"/>
    </xf>
    <xf numFmtId="0" fontId="25" fillId="37" borderId="72" xfId="0" applyFont="1" applyFill="1" applyBorder="1"/>
    <xf numFmtId="0" fontId="25" fillId="37" borderId="71" xfId="0" applyFont="1" applyFill="1" applyBorder="1"/>
    <xf numFmtId="0" fontId="43" fillId="38" borderId="70" xfId="0" applyFont="1" applyFill="1" applyBorder="1" applyAlignment="1">
      <alignment horizontal="left" vertical="center" wrapText="1"/>
    </xf>
    <xf numFmtId="0" fontId="25" fillId="38" borderId="71" xfId="0" applyFont="1" applyFill="1" applyBorder="1"/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47" builtinId="3"/>
    <cellStyle name="Millares 3" xfId="31"/>
    <cellStyle name="Millares_3-SISTEMA DESARROLLO ADMINISTRATIVO-POA 2008-1" xfId="32"/>
    <cellStyle name="Millares_Copia de MATRICES OPERATIVAS PROYECTOS PAT 07-09-AJUSTADAS-2008" xfId="33"/>
    <cellStyle name="Millares_FORMATO POA" xfId="34"/>
    <cellStyle name="Millares_Libro2" xfId="35"/>
    <cellStyle name="Moneda" xfId="36" builtinId="4"/>
    <cellStyle name="Moneda [0]" xfId="49" builtinId="7"/>
    <cellStyle name="Neutral" xfId="37" builtinId="28" customBuiltin="1"/>
    <cellStyle name="Normal" xfId="0" builtinId="0"/>
    <cellStyle name="Normal 2" xfId="48"/>
    <cellStyle name="Normal 4" xfId="38"/>
    <cellStyle name="Notas" xfId="39" builtinId="10" customBuiltin="1"/>
    <cellStyle name="Porcentaje 2" xfId="50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CCCCFF"/>
      <color rgb="FF00FF99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0</xdr:rowOff>
    </xdr:from>
    <xdr:to>
      <xdr:col>1</xdr:col>
      <xdr:colOff>1074420</xdr:colOff>
      <xdr:row>3</xdr:row>
      <xdr:rowOff>289560</xdr:rowOff>
    </xdr:to>
    <xdr:pic>
      <xdr:nvPicPr>
        <xdr:cNvPr id="2409" name="1 Imagen" descr="C:\Users\dvelasquez\Pictures\Logo2.5x2.58negro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128016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53340</xdr:rowOff>
    </xdr:from>
    <xdr:to>
      <xdr:col>1</xdr:col>
      <xdr:colOff>1577340</xdr:colOff>
      <xdr:row>3</xdr:row>
      <xdr:rowOff>220980</xdr:rowOff>
    </xdr:to>
    <xdr:pic>
      <xdr:nvPicPr>
        <xdr:cNvPr id="1437" name="1 Imagen" descr="C:\Users\dvelasquez\Pictures\Logo2.5x2.58negro.jpg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53340"/>
          <a:ext cx="137922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68580</xdr:rowOff>
    </xdr:from>
    <xdr:to>
      <xdr:col>0</xdr:col>
      <xdr:colOff>1363980</xdr:colOff>
      <xdr:row>3</xdr:row>
      <xdr:rowOff>259080</xdr:rowOff>
    </xdr:to>
    <xdr:pic>
      <xdr:nvPicPr>
        <xdr:cNvPr id="3357" name="1 Imagen" descr="C:\Users\dvelasquez\Pictures\Logo2.5x2.58negro.jpg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26492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269240</xdr:colOff>
      <xdr:row>0</xdr:row>
      <xdr:rowOff>89535</xdr:rowOff>
    </xdr:from>
    <xdr:to>
      <xdr:col>1</xdr:col>
      <xdr:colOff>1572260</xdr:colOff>
      <xdr:row>3</xdr:row>
      <xdr:rowOff>211455</xdr:rowOff>
    </xdr:to>
    <xdr:pic>
      <xdr:nvPicPr>
        <xdr:cNvPr id="4374" name="1 Imagen" descr="C:\Users\dvelasquez\Pictures\Logo2.5x2.58negro.jpg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0" y="89535"/>
          <a:ext cx="1303020" cy="1312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348476</xdr:colOff>
      <xdr:row>2</xdr:row>
      <xdr:rowOff>92927</xdr:rowOff>
    </xdr:from>
    <xdr:to>
      <xdr:col>0</xdr:col>
      <xdr:colOff>1335823</xdr:colOff>
      <xdr:row>5</xdr:row>
      <xdr:rowOff>244776</xdr:rowOff>
    </xdr:to>
    <xdr:pic>
      <xdr:nvPicPr>
        <xdr:cNvPr id="2" name="1 Imagen" descr="C:\Users\dvelasquez\Pictures\Logo2.5x2.58negr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76" y="464634"/>
          <a:ext cx="987347" cy="1034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</xdr:colOff>
      <xdr:row>0</xdr:row>
      <xdr:rowOff>0</xdr:rowOff>
    </xdr:from>
    <xdr:to>
      <xdr:col>0</xdr:col>
      <xdr:colOff>1407795</xdr:colOff>
      <xdr:row>3</xdr:row>
      <xdr:rowOff>241935</xdr:rowOff>
    </xdr:to>
    <xdr:pic>
      <xdr:nvPicPr>
        <xdr:cNvPr id="2" name="1 Imagen" descr="C:\Users\dvelasquez\Pictures\Logo2.5x2.58negr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" y="0"/>
          <a:ext cx="1272540" cy="1184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\_Matriz%20homologacion_PAI_CORPOBOYACA_armonizaci&#243;n_PGAR_2021-2031_27_09_2021%20para%20FE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ESTRUC PROGRAMAT ARTICULADA IMG"/>
      <sheetName val="Programa"/>
      <sheetName val="Productos Objetivos"/>
      <sheetName val="Actividades"/>
      <sheetName val="Copia de Programa"/>
      <sheetName val="Copia de Productos Objetiv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"/>
  <sheetViews>
    <sheetView showGridLines="0" topLeftCell="C7" zoomScale="80" zoomScaleNormal="80" zoomScaleSheetLayoutView="39" workbookViewId="0">
      <selection activeCell="Q19" sqref="Q19"/>
    </sheetView>
  </sheetViews>
  <sheetFormatPr baseColWidth="10" defaultColWidth="11.42578125" defaultRowHeight="12.75"/>
  <cols>
    <col min="1" max="1" width="4" style="1" customWidth="1"/>
    <col min="2" max="2" width="16.5703125" style="1" customWidth="1"/>
    <col min="3" max="3" width="16.28515625" style="1" customWidth="1"/>
    <col min="4" max="4" width="6.42578125" style="1" customWidth="1"/>
    <col min="5" max="5" width="9.28515625" style="1" customWidth="1"/>
    <col min="6" max="6" width="30.5703125" style="1" customWidth="1"/>
    <col min="7" max="7" width="14.85546875" style="3" customWidth="1"/>
    <col min="8" max="8" width="27.7109375" style="1" customWidth="1"/>
    <col min="9" max="9" width="19.85546875" style="1" customWidth="1"/>
    <col min="10" max="10" width="24" style="1" customWidth="1"/>
    <col min="11" max="11" width="20.7109375" style="2" customWidth="1"/>
    <col min="12" max="12" width="28.5703125" style="224" customWidth="1"/>
    <col min="13" max="13" width="19.85546875" style="2" customWidth="1"/>
    <col min="14" max="14" width="26.7109375" style="1" customWidth="1"/>
    <col min="15" max="15" width="19.7109375" style="1" customWidth="1"/>
    <col min="16" max="16" width="23.42578125" style="1" customWidth="1"/>
    <col min="17" max="17" width="17.42578125" style="1" customWidth="1"/>
    <col min="18" max="18" width="16.5703125" style="1" customWidth="1"/>
    <col min="19" max="19" width="23.42578125" style="1" customWidth="1"/>
    <col min="20" max="20" width="19.140625" style="1" customWidth="1"/>
    <col min="21" max="22" width="19.42578125" style="1" customWidth="1"/>
    <col min="23" max="23" width="21.5703125" style="1" customWidth="1"/>
    <col min="24" max="27" width="11.42578125" style="1" customWidth="1"/>
    <col min="28" max="16384" width="11.42578125" style="1"/>
  </cols>
  <sheetData>
    <row r="1" spans="1:22" ht="31.5" customHeight="1">
      <c r="A1" s="550"/>
      <c r="B1" s="550"/>
      <c r="C1" s="536" t="s">
        <v>33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8"/>
      <c r="P1" s="542" t="s">
        <v>63</v>
      </c>
      <c r="Q1" s="543"/>
      <c r="R1" s="543"/>
      <c r="S1" s="543"/>
      <c r="T1" s="544"/>
      <c r="U1" s="55"/>
      <c r="V1" s="55"/>
    </row>
    <row r="2" spans="1:22" ht="19.5" customHeight="1">
      <c r="A2" s="550"/>
      <c r="B2" s="550"/>
      <c r="C2" s="539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1"/>
      <c r="P2" s="529" t="s">
        <v>35</v>
      </c>
      <c r="Q2" s="530"/>
      <c r="R2" s="530"/>
      <c r="S2" s="530"/>
      <c r="T2" s="531"/>
      <c r="U2" s="29"/>
      <c r="V2" s="29"/>
    </row>
    <row r="3" spans="1:22" ht="19.5" customHeight="1">
      <c r="A3" s="550"/>
      <c r="B3" s="550"/>
      <c r="C3" s="536" t="s">
        <v>34</v>
      </c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8"/>
      <c r="P3" s="529" t="s">
        <v>36</v>
      </c>
      <c r="Q3" s="531"/>
      <c r="R3" s="529" t="s">
        <v>993</v>
      </c>
      <c r="S3" s="530"/>
      <c r="T3" s="531"/>
      <c r="U3" s="29"/>
      <c r="V3" s="29"/>
    </row>
    <row r="4" spans="1:22" ht="24.75" customHeight="1">
      <c r="A4" s="550"/>
      <c r="B4" s="550"/>
      <c r="C4" s="539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1"/>
      <c r="P4" s="529" t="s">
        <v>136</v>
      </c>
      <c r="Q4" s="531"/>
      <c r="R4" s="551">
        <v>44557</v>
      </c>
      <c r="S4" s="552"/>
      <c r="T4" s="553"/>
      <c r="U4" s="56"/>
      <c r="V4" s="56"/>
    </row>
    <row r="5" spans="1:22" ht="31.5" customHeight="1">
      <c r="A5" s="515" t="s">
        <v>66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7"/>
      <c r="V5" s="57"/>
    </row>
    <row r="6" spans="1:22" ht="30.75" customHeight="1">
      <c r="A6" s="559" t="s">
        <v>3</v>
      </c>
      <c r="B6" s="559"/>
      <c r="C6" s="559"/>
      <c r="D6" s="558" t="s">
        <v>343</v>
      </c>
      <c r="E6" s="486"/>
      <c r="F6" s="486"/>
      <c r="G6" s="487"/>
      <c r="H6" s="68" t="s">
        <v>0</v>
      </c>
      <c r="I6" s="103" t="s">
        <v>1</v>
      </c>
      <c r="J6" s="194" t="s">
        <v>273</v>
      </c>
      <c r="K6" s="195" t="s">
        <v>270</v>
      </c>
      <c r="L6" s="217" t="s">
        <v>12</v>
      </c>
      <c r="M6" s="52"/>
      <c r="N6" s="557"/>
      <c r="O6" s="557"/>
      <c r="P6" s="52"/>
      <c r="Q6" s="52"/>
      <c r="R6" s="52"/>
      <c r="S6" s="52"/>
      <c r="T6" s="65"/>
      <c r="U6" s="52"/>
      <c r="V6" s="52"/>
    </row>
    <row r="7" spans="1:22" ht="30.75" customHeight="1">
      <c r="A7" s="482" t="s">
        <v>137</v>
      </c>
      <c r="B7" s="483"/>
      <c r="C7" s="484"/>
      <c r="D7" s="485" t="s">
        <v>344</v>
      </c>
      <c r="E7" s="486"/>
      <c r="F7" s="486"/>
      <c r="G7" s="487"/>
      <c r="H7" s="235" t="s">
        <v>489</v>
      </c>
      <c r="I7" s="104">
        <v>167492958</v>
      </c>
      <c r="J7" s="99" t="s">
        <v>272</v>
      </c>
      <c r="K7" s="109">
        <v>23</v>
      </c>
      <c r="L7" s="390">
        <v>44551</v>
      </c>
      <c r="M7" s="76"/>
      <c r="N7" s="52"/>
      <c r="O7" s="52"/>
      <c r="P7" s="52"/>
      <c r="Q7" s="52"/>
      <c r="R7" s="52"/>
      <c r="S7" s="52"/>
      <c r="T7" s="65"/>
      <c r="U7" s="52"/>
      <c r="V7" s="52"/>
    </row>
    <row r="8" spans="1:22" ht="30.75" customHeight="1">
      <c r="A8" s="482" t="s">
        <v>43</v>
      </c>
      <c r="B8" s="483"/>
      <c r="C8" s="484"/>
      <c r="D8" s="488" t="s">
        <v>369</v>
      </c>
      <c r="E8" s="489"/>
      <c r="F8" s="489"/>
      <c r="G8" s="490"/>
      <c r="H8" s="236" t="s">
        <v>60</v>
      </c>
      <c r="I8" s="449">
        <v>629000000</v>
      </c>
      <c r="J8" s="446" t="s">
        <v>272</v>
      </c>
      <c r="K8" s="447" t="s">
        <v>1047</v>
      </c>
      <c r="L8" s="448" t="s">
        <v>1048</v>
      </c>
      <c r="M8" s="76"/>
      <c r="N8" s="52"/>
      <c r="O8" s="52"/>
      <c r="P8" s="52"/>
      <c r="Q8" s="52"/>
      <c r="R8" s="52"/>
      <c r="S8" s="52"/>
      <c r="T8" s="65"/>
      <c r="U8" s="52"/>
      <c r="V8" s="52"/>
    </row>
    <row r="9" spans="1:22" ht="34.5" customHeight="1">
      <c r="A9" s="482" t="s">
        <v>2</v>
      </c>
      <c r="B9" s="483"/>
      <c r="C9" s="484"/>
      <c r="D9" s="488" t="s">
        <v>445</v>
      </c>
      <c r="E9" s="489"/>
      <c r="F9" s="489"/>
      <c r="G9" s="490"/>
      <c r="H9" s="236" t="s">
        <v>61</v>
      </c>
      <c r="I9" s="449"/>
      <c r="J9" s="273"/>
      <c r="K9" s="109"/>
      <c r="L9" s="218"/>
      <c r="M9" s="77"/>
      <c r="N9" s="548"/>
      <c r="O9" s="548"/>
      <c r="P9" s="27"/>
      <c r="Q9" s="27"/>
      <c r="R9" s="27"/>
      <c r="S9" s="27"/>
      <c r="T9" s="66"/>
      <c r="U9" s="27"/>
      <c r="V9" s="27"/>
    </row>
    <row r="10" spans="1:22" ht="34.5" customHeight="1">
      <c r="A10" s="482" t="s">
        <v>598</v>
      </c>
      <c r="B10" s="483"/>
      <c r="C10" s="484"/>
      <c r="D10" s="488" t="s">
        <v>428</v>
      </c>
      <c r="E10" s="489"/>
      <c r="F10" s="489"/>
      <c r="G10" s="490"/>
      <c r="H10" s="236" t="s">
        <v>62</v>
      </c>
      <c r="I10" s="104" t="s">
        <v>4</v>
      </c>
      <c r="J10" s="273"/>
      <c r="K10" s="109"/>
      <c r="L10" s="218"/>
      <c r="M10" s="77"/>
      <c r="N10" s="27"/>
      <c r="O10" s="27"/>
      <c r="P10" s="27"/>
      <c r="Q10" s="27"/>
      <c r="R10" s="27"/>
      <c r="S10" s="27"/>
      <c r="T10" s="66"/>
      <c r="U10" s="27"/>
      <c r="V10" s="27"/>
    </row>
    <row r="11" spans="1:22" ht="30" customHeight="1">
      <c r="A11" s="554" t="s">
        <v>44</v>
      </c>
      <c r="B11" s="555"/>
      <c r="C11" s="556"/>
      <c r="D11" s="562" t="s">
        <v>1042</v>
      </c>
      <c r="E11" s="563"/>
      <c r="F11" s="563"/>
      <c r="G11" s="564"/>
      <c r="H11" s="236" t="s">
        <v>149</v>
      </c>
      <c r="I11" s="104" t="s">
        <v>4</v>
      </c>
      <c r="J11" s="273"/>
      <c r="K11" s="109"/>
      <c r="L11" s="218"/>
      <c r="M11" s="78"/>
      <c r="N11" s="27"/>
      <c r="O11" s="27"/>
      <c r="P11" s="27"/>
      <c r="Q11" s="27"/>
      <c r="R11" s="27"/>
      <c r="S11" s="27"/>
      <c r="T11" s="66"/>
      <c r="U11" s="27"/>
      <c r="V11" s="27"/>
    </row>
    <row r="12" spans="1:22" ht="30" customHeight="1">
      <c r="A12" s="560" t="s">
        <v>487</v>
      </c>
      <c r="B12" s="560"/>
      <c r="C12" s="560"/>
      <c r="D12" s="560"/>
      <c r="E12" s="560"/>
      <c r="F12" s="560"/>
      <c r="G12" s="561"/>
      <c r="H12" s="234" t="s">
        <v>70</v>
      </c>
      <c r="I12" s="233">
        <f>SUM(I7:I11)</f>
        <v>796492958</v>
      </c>
      <c r="J12" s="267"/>
      <c r="K12" s="268"/>
      <c r="L12" s="269"/>
      <c r="M12" s="78"/>
      <c r="N12" s="231"/>
      <c r="O12" s="231"/>
      <c r="P12" s="231"/>
      <c r="Q12" s="231"/>
      <c r="R12" s="231"/>
      <c r="S12" s="231"/>
      <c r="T12" s="66"/>
      <c r="U12" s="231"/>
      <c r="V12" s="231"/>
    </row>
    <row r="13" spans="1:22" ht="30" customHeight="1">
      <c r="A13" s="560" t="s">
        <v>605</v>
      </c>
      <c r="B13" s="560"/>
      <c r="C13" s="560"/>
      <c r="D13" s="560"/>
      <c r="E13" s="560"/>
      <c r="F13" s="560"/>
      <c r="G13" s="561"/>
      <c r="H13" s="234" t="s">
        <v>70</v>
      </c>
      <c r="I13" s="233">
        <f>+'POA H.B.'!J102</f>
        <v>203279461.84</v>
      </c>
      <c r="J13" s="270"/>
      <c r="K13" s="271"/>
      <c r="L13" s="272"/>
      <c r="M13" s="78"/>
      <c r="N13" s="231"/>
      <c r="O13" s="231"/>
      <c r="P13" s="231"/>
      <c r="Q13" s="231"/>
      <c r="R13" s="231"/>
      <c r="S13" s="231"/>
      <c r="T13" s="66"/>
      <c r="U13" s="231"/>
      <c r="V13" s="231"/>
    </row>
    <row r="14" spans="1:22" ht="22.5" customHeight="1">
      <c r="A14" s="560" t="s">
        <v>488</v>
      </c>
      <c r="B14" s="560"/>
      <c r="C14" s="560"/>
      <c r="D14" s="560"/>
      <c r="E14" s="560"/>
      <c r="F14" s="560"/>
      <c r="G14" s="560"/>
      <c r="H14" s="561"/>
      <c r="I14" s="233">
        <f>I12+I13</f>
        <v>999772419.84000003</v>
      </c>
      <c r="J14" s="63"/>
      <c r="K14" s="79"/>
      <c r="L14" s="219"/>
      <c r="M14" s="79"/>
      <c r="N14" s="549"/>
      <c r="O14" s="549"/>
      <c r="P14" s="64"/>
      <c r="Q14" s="64"/>
      <c r="R14" s="64"/>
      <c r="S14" s="64"/>
      <c r="T14" s="67"/>
      <c r="U14" s="27"/>
      <c r="V14" s="27"/>
    </row>
    <row r="15" spans="1:22" ht="35.25" customHeight="1">
      <c r="A15" s="504" t="s">
        <v>5</v>
      </c>
      <c r="B15" s="505" t="s">
        <v>71</v>
      </c>
      <c r="C15" s="505"/>
      <c r="D15" s="505"/>
      <c r="E15" s="492" t="s">
        <v>5</v>
      </c>
      <c r="F15" s="492" t="s">
        <v>69</v>
      </c>
      <c r="G15" s="505" t="s">
        <v>6</v>
      </c>
      <c r="H15" s="510" t="s">
        <v>476</v>
      </c>
      <c r="I15" s="510"/>
      <c r="J15" s="494" t="s">
        <v>7</v>
      </c>
      <c r="K15" s="495"/>
      <c r="L15" s="495"/>
      <c r="M15" s="496"/>
      <c r="N15" s="491" t="s">
        <v>64</v>
      </c>
      <c r="O15" s="491"/>
      <c r="P15" s="491"/>
      <c r="Q15" s="491"/>
      <c r="R15" s="491"/>
      <c r="S15" s="491"/>
      <c r="T15" s="491"/>
      <c r="U15" s="61"/>
      <c r="V15" s="58"/>
    </row>
    <row r="16" spans="1:22" ht="114.75" customHeight="1">
      <c r="A16" s="504"/>
      <c r="B16" s="505"/>
      <c r="C16" s="505"/>
      <c r="D16" s="505"/>
      <c r="E16" s="493"/>
      <c r="F16" s="493"/>
      <c r="G16" s="505"/>
      <c r="H16" s="54" t="s">
        <v>8</v>
      </c>
      <c r="I16" s="62" t="s">
        <v>45</v>
      </c>
      <c r="J16" s="54" t="s">
        <v>8</v>
      </c>
      <c r="K16" s="101" t="s">
        <v>45</v>
      </c>
      <c r="L16" s="282" t="s">
        <v>150</v>
      </c>
      <c r="M16" s="96" t="s">
        <v>151</v>
      </c>
      <c r="N16" s="424" t="s">
        <v>561</v>
      </c>
      <c r="O16" s="424" t="s">
        <v>1045</v>
      </c>
      <c r="P16" s="442" t="s">
        <v>1046</v>
      </c>
      <c r="Q16" s="442"/>
      <c r="R16" s="442"/>
      <c r="S16" s="442"/>
      <c r="T16" s="193" t="s">
        <v>266</v>
      </c>
      <c r="U16" s="53"/>
      <c r="V16" s="53"/>
    </row>
    <row r="17" spans="1:31" s="4" customFormat="1" ht="55.5" customHeight="1">
      <c r="A17" s="403">
        <v>1</v>
      </c>
      <c r="B17" s="545" t="str">
        <f>+'POA H.D.'!B18</f>
        <v>Brindar asistencia técnica y cualificación a grupos de interés en gobernanza ambiental</v>
      </c>
      <c r="C17" s="546"/>
      <c r="D17" s="547"/>
      <c r="E17" s="74">
        <v>1</v>
      </c>
      <c r="F17" s="215" t="s">
        <v>1021</v>
      </c>
      <c r="G17" s="501" t="s">
        <v>1024</v>
      </c>
      <c r="H17" s="419" t="s">
        <v>1025</v>
      </c>
      <c r="I17" s="406">
        <v>5</v>
      </c>
      <c r="J17" s="419" t="s">
        <v>1029</v>
      </c>
      <c r="K17" s="402" t="s">
        <v>1014</v>
      </c>
      <c r="L17" s="122" t="s">
        <v>232</v>
      </c>
      <c r="M17" s="86" t="s">
        <v>240</v>
      </c>
      <c r="N17" s="420">
        <f>'POA H.B.'!L34</f>
        <v>31312000</v>
      </c>
      <c r="O17" s="198"/>
      <c r="P17" s="203"/>
      <c r="Q17" s="198"/>
      <c r="R17" s="198"/>
      <c r="S17" s="204"/>
      <c r="T17" s="187">
        <f>SUM(N17:S17)</f>
        <v>31312000</v>
      </c>
      <c r="U17" s="100"/>
      <c r="V17" s="59"/>
    </row>
    <row r="18" spans="1:31" s="4" customFormat="1" ht="73.5" customHeight="1">
      <c r="A18" s="404">
        <v>2</v>
      </c>
      <c r="B18" s="497" t="str">
        <f>+'POA H.D.'!B19</f>
        <v>Generar espacios de intercambio de experiencias del conocimiento ancestral del territorio</v>
      </c>
      <c r="C18" s="498"/>
      <c r="D18" s="499"/>
      <c r="E18" s="74">
        <v>1</v>
      </c>
      <c r="F18" s="418" t="s">
        <v>1022</v>
      </c>
      <c r="G18" s="502"/>
      <c r="H18" s="419" t="s">
        <v>1026</v>
      </c>
      <c r="I18" s="401">
        <v>1</v>
      </c>
      <c r="J18" s="216" t="s">
        <v>1030</v>
      </c>
      <c r="K18" s="401" t="s">
        <v>1015</v>
      </c>
      <c r="L18" s="122" t="s">
        <v>249</v>
      </c>
      <c r="M18" s="208" t="s">
        <v>251</v>
      </c>
      <c r="N18" s="425">
        <f>'POA H.B.'!L54</f>
        <v>12480159</v>
      </c>
      <c r="O18" s="198"/>
      <c r="P18" s="198"/>
      <c r="Q18" s="198"/>
      <c r="R18" s="198"/>
      <c r="S18" s="198"/>
      <c r="T18" s="187">
        <f t="shared" ref="T18:T19" si="0">SUM(N18:S18)</f>
        <v>12480159</v>
      </c>
      <c r="U18" s="60"/>
      <c r="V18" s="60"/>
    </row>
    <row r="19" spans="1:31" s="4" customFormat="1" ht="79.5" customHeight="1">
      <c r="A19" s="403">
        <v>3</v>
      </c>
      <c r="B19" s="497" t="str">
        <f>+'POA H.D.'!B20</f>
        <v>Implementar estrategias para la gobernanza ambiental</v>
      </c>
      <c r="C19" s="498"/>
      <c r="D19" s="499"/>
      <c r="E19" s="74">
        <v>1</v>
      </c>
      <c r="F19" s="418" t="s">
        <v>1023</v>
      </c>
      <c r="G19" s="502"/>
      <c r="H19" s="419" t="s">
        <v>1027</v>
      </c>
      <c r="I19" s="405">
        <v>1</v>
      </c>
      <c r="J19" s="419" t="s">
        <v>1031</v>
      </c>
      <c r="K19" s="401" t="s">
        <v>1016</v>
      </c>
      <c r="L19" s="122" t="s">
        <v>249</v>
      </c>
      <c r="M19" s="208" t="s">
        <v>251</v>
      </c>
      <c r="N19" s="425">
        <f>'POA H.B.'!L70+'POA H.B.'!L58</f>
        <v>64327338</v>
      </c>
      <c r="O19" s="198">
        <v>600000000</v>
      </c>
      <c r="P19" s="198">
        <v>29000000</v>
      </c>
      <c r="Q19" s="198"/>
      <c r="R19" s="198"/>
      <c r="S19" s="198"/>
      <c r="T19" s="187">
        <f t="shared" si="0"/>
        <v>693327338</v>
      </c>
      <c r="U19" s="59"/>
      <c r="V19" s="59"/>
    </row>
    <row r="20" spans="1:31" s="4" customFormat="1" ht="70.5" customHeight="1">
      <c r="A20" s="403">
        <v>4</v>
      </c>
      <c r="B20" s="500" t="str">
        <f>'POA H.D.'!B21</f>
        <v>Elaborar instrumentos que faciliten la participación en la gestión ambiental</v>
      </c>
      <c r="C20" s="500"/>
      <c r="D20" s="500"/>
      <c r="E20" s="74">
        <v>1</v>
      </c>
      <c r="F20" s="418" t="s">
        <v>1020</v>
      </c>
      <c r="G20" s="503"/>
      <c r="H20" s="419" t="s">
        <v>1028</v>
      </c>
      <c r="I20" s="401">
        <v>1</v>
      </c>
      <c r="J20" s="216" t="s">
        <v>1032</v>
      </c>
      <c r="K20" s="401" t="s">
        <v>1017</v>
      </c>
      <c r="L20" s="122" t="s">
        <v>249</v>
      </c>
      <c r="M20" s="208" t="s">
        <v>251</v>
      </c>
      <c r="N20" s="426">
        <f>'POA H.B.'!L30+'POA H.B.'!L38+'POA H.B.'!L78</f>
        <v>59373461</v>
      </c>
      <c r="O20" s="198"/>
      <c r="P20" s="198"/>
      <c r="Q20" s="198"/>
      <c r="R20" s="198"/>
      <c r="S20" s="198"/>
      <c r="T20" s="188">
        <f t="shared" ref="T20" si="1">SUM(N20:S20)</f>
        <v>59373461</v>
      </c>
      <c r="U20" s="60"/>
      <c r="V20" s="60"/>
    </row>
    <row r="21" spans="1:31" s="4" customFormat="1" ht="23.25" customHeight="1">
      <c r="A21" s="521" t="s">
        <v>70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3"/>
      <c r="N21" s="275">
        <f t="shared" ref="N21:S21" si="2">SUM(N17:N20)</f>
        <v>167492958</v>
      </c>
      <c r="O21" s="275">
        <f t="shared" si="2"/>
        <v>600000000</v>
      </c>
      <c r="P21" s="196">
        <f t="shared" si="2"/>
        <v>29000000</v>
      </c>
      <c r="Q21" s="196">
        <f t="shared" si="2"/>
        <v>0</v>
      </c>
      <c r="R21" s="196">
        <f t="shared" si="2"/>
        <v>0</v>
      </c>
      <c r="S21" s="196">
        <f t="shared" si="2"/>
        <v>0</v>
      </c>
      <c r="T21" s="196">
        <f>SUM(T17:T20)</f>
        <v>796492958</v>
      </c>
      <c r="U21" s="1"/>
      <c r="V21" s="1"/>
    </row>
    <row r="22" spans="1:31" s="4" customFormat="1" ht="23.25" customHeight="1">
      <c r="A22" s="524" t="s">
        <v>265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480">
        <f>N21+O21+P21+Q21+R21+S21</f>
        <v>796492958</v>
      </c>
      <c r="O22" s="480"/>
      <c r="P22" s="480"/>
      <c r="Q22" s="480"/>
      <c r="R22" s="480"/>
      <c r="S22" s="480"/>
      <c r="T22" s="481"/>
      <c r="U22" s="105">
        <f>+N22-T21</f>
        <v>0</v>
      </c>
      <c r="V22" s="1"/>
    </row>
    <row r="23" spans="1:31" s="4" customFormat="1" ht="23.25" customHeight="1">
      <c r="A23" s="508" t="s">
        <v>57</v>
      </c>
      <c r="B23" s="508"/>
      <c r="C23" s="508" t="s">
        <v>47</v>
      </c>
      <c r="D23" s="508"/>
      <c r="E23" s="508"/>
      <c r="F23" s="508"/>
      <c r="G23" s="508"/>
      <c r="H23" s="508"/>
      <c r="I23" s="73" t="s">
        <v>12</v>
      </c>
      <c r="J23" s="71"/>
      <c r="K23" s="60"/>
      <c r="L23" s="220"/>
      <c r="M23" s="60"/>
      <c r="N23" s="26"/>
      <c r="O23" s="1"/>
      <c r="P23" s="1"/>
      <c r="Q23" s="1"/>
      <c r="R23" s="1"/>
      <c r="S23" s="1"/>
      <c r="T23" s="1"/>
      <c r="U23" s="1"/>
      <c r="V23" s="1"/>
    </row>
    <row r="24" spans="1:31" s="4" customFormat="1" ht="44.25" customHeight="1">
      <c r="A24" s="510">
        <v>0</v>
      </c>
      <c r="B24" s="508"/>
      <c r="C24" s="533" t="s">
        <v>1013</v>
      </c>
      <c r="D24" s="534"/>
      <c r="E24" s="534"/>
      <c r="F24" s="534"/>
      <c r="G24" s="534"/>
      <c r="H24" s="535"/>
      <c r="I24" s="450">
        <v>44560</v>
      </c>
      <c r="J24" s="72"/>
      <c r="K24" s="75"/>
      <c r="L24" s="221"/>
      <c r="M24" s="75"/>
      <c r="N24" s="2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4" customFormat="1" ht="23.25" customHeight="1">
      <c r="A25" s="510">
        <v>1</v>
      </c>
      <c r="B25" s="508"/>
      <c r="C25" s="511" t="s">
        <v>1049</v>
      </c>
      <c r="D25" s="512"/>
      <c r="E25" s="512"/>
      <c r="F25" s="512"/>
      <c r="G25" s="512"/>
      <c r="H25" s="513"/>
      <c r="I25" s="451" t="s">
        <v>1048</v>
      </c>
      <c r="J25" s="72"/>
      <c r="K25" s="75"/>
      <c r="L25" s="221"/>
      <c r="M25" s="75"/>
      <c r="N25" s="2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4" customFormat="1" ht="45" customHeight="1">
      <c r="A26" s="1"/>
      <c r="B26" s="25"/>
      <c r="C26" s="25"/>
      <c r="D26" s="28"/>
      <c r="E26" s="28"/>
      <c r="F26" s="28"/>
      <c r="G26" s="28"/>
      <c r="H26" s="28"/>
      <c r="I26" s="28"/>
      <c r="J26" s="28"/>
      <c r="K26" s="75"/>
      <c r="L26" s="221"/>
      <c r="M26" s="519" t="s">
        <v>581</v>
      </c>
      <c r="N26" s="194" t="s">
        <v>561</v>
      </c>
      <c r="O26" s="194" t="str">
        <f>O16</f>
        <v>1.3.3.3.01 R.B. SOBRETASA - PARTICIPACION AMBIENTAL - CORPORACIONES AUTONOMAS REGIONALES</v>
      </c>
      <c r="P26" s="194" t="str">
        <f>P16</f>
        <v>1.3.3.4.02.02.01 R.B. - Otras Contribuciones (Hidroeléctrico -CHIVOR-)</v>
      </c>
      <c r="Q26" s="194" t="s">
        <v>584</v>
      </c>
      <c r="R26" s="194" t="s">
        <v>584</v>
      </c>
      <c r="S26" s="194" t="s">
        <v>584</v>
      </c>
      <c r="T26" s="193" t="s">
        <v>457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4" customFormat="1" ht="21.75" customHeight="1">
      <c r="A27" s="1"/>
      <c r="B27" s="23"/>
      <c r="C27" s="526" t="s">
        <v>9</v>
      </c>
      <c r="D27" s="527"/>
      <c r="E27" s="527"/>
      <c r="F27" s="528"/>
      <c r="G27" s="509" t="s">
        <v>58</v>
      </c>
      <c r="H27" s="509"/>
      <c r="I27" s="509"/>
      <c r="J27" s="69"/>
      <c r="K27" s="80"/>
      <c r="L27" s="222"/>
      <c r="M27" s="520"/>
      <c r="N27" s="427">
        <v>167492958</v>
      </c>
      <c r="O27" s="445">
        <v>600000000</v>
      </c>
      <c r="P27" s="445">
        <v>29000000</v>
      </c>
      <c r="Q27" s="444"/>
      <c r="R27" s="444"/>
      <c r="S27" s="444"/>
      <c r="T27" s="206">
        <f>SUM(N27:S27)</f>
        <v>796492958</v>
      </c>
      <c r="U27" s="205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9.25" customHeight="1">
      <c r="A28" s="506" t="s">
        <v>10</v>
      </c>
      <c r="B28" s="506"/>
      <c r="C28" s="532" t="s">
        <v>1033</v>
      </c>
      <c r="D28" s="517"/>
      <c r="E28" s="517"/>
      <c r="F28" s="518"/>
      <c r="G28" s="515" t="s">
        <v>583</v>
      </c>
      <c r="H28" s="515"/>
      <c r="I28" s="515"/>
      <c r="J28" s="70"/>
      <c r="K28" s="81"/>
      <c r="L28" s="223"/>
      <c r="M28" s="81"/>
      <c r="N28" s="70"/>
      <c r="O28" s="70"/>
      <c r="P28" s="70"/>
      <c r="Q28" s="70"/>
      <c r="R28" s="29"/>
      <c r="S28" s="29"/>
      <c r="T28" s="29"/>
    </row>
    <row r="29" spans="1:31" ht="29.25" customHeight="1">
      <c r="A29" s="506" t="s">
        <v>11</v>
      </c>
      <c r="B29" s="506"/>
      <c r="C29" s="529" t="s">
        <v>1034</v>
      </c>
      <c r="D29" s="530"/>
      <c r="E29" s="530"/>
      <c r="F29" s="531"/>
      <c r="G29" s="507" t="s">
        <v>1003</v>
      </c>
      <c r="H29" s="507"/>
      <c r="I29" s="507"/>
      <c r="J29" s="70"/>
      <c r="K29" s="81"/>
      <c r="L29" s="223"/>
      <c r="M29" s="81"/>
      <c r="N29" s="197">
        <f>+N27-N21</f>
        <v>0</v>
      </c>
      <c r="O29" s="459">
        <f t="shared" ref="O29:T29" si="3">+O27-O21</f>
        <v>0</v>
      </c>
      <c r="P29" s="197">
        <f t="shared" si="3"/>
        <v>0</v>
      </c>
      <c r="Q29" s="197">
        <f t="shared" si="3"/>
        <v>0</v>
      </c>
      <c r="R29" s="197">
        <f t="shared" si="3"/>
        <v>0</v>
      </c>
      <c r="S29" s="197">
        <f t="shared" si="3"/>
        <v>0</v>
      </c>
      <c r="T29" s="459">
        <f t="shared" si="3"/>
        <v>0</v>
      </c>
    </row>
    <row r="30" spans="1:31" ht="29.25" customHeight="1">
      <c r="A30" s="506" t="s">
        <v>12</v>
      </c>
      <c r="B30" s="506"/>
      <c r="C30" s="516">
        <f>+I24</f>
        <v>44560</v>
      </c>
      <c r="D30" s="517"/>
      <c r="E30" s="517"/>
      <c r="F30" s="518"/>
      <c r="G30" s="514">
        <f>+C30</f>
        <v>44560</v>
      </c>
      <c r="H30" s="515"/>
      <c r="I30" s="515"/>
      <c r="J30" s="70"/>
      <c r="K30" s="81"/>
      <c r="L30" s="223"/>
      <c r="M30" s="81"/>
      <c r="N30" s="70"/>
      <c r="O30" s="70"/>
      <c r="P30" s="70"/>
      <c r="Q30" s="70"/>
      <c r="R30" s="29"/>
      <c r="S30" s="29"/>
      <c r="T30" s="29"/>
      <c r="U30" s="205"/>
    </row>
    <row r="31" spans="1:31">
      <c r="L31" s="1"/>
      <c r="M31" s="1"/>
    </row>
    <row r="32" spans="1:31">
      <c r="L32" s="1"/>
      <c r="M32" s="1"/>
    </row>
  </sheetData>
  <autoFilter ref="A16:AE16">
    <filterColumn colId="1" showButton="0"/>
    <filterColumn colId="2" showButton="0"/>
  </autoFilter>
  <dataConsolidate/>
  <mergeCells count="62">
    <mergeCell ref="B17:D17"/>
    <mergeCell ref="A5:T5"/>
    <mergeCell ref="N9:O9"/>
    <mergeCell ref="N14:O14"/>
    <mergeCell ref="A1:B4"/>
    <mergeCell ref="R4:T4"/>
    <mergeCell ref="A11:C11"/>
    <mergeCell ref="N6:O6"/>
    <mergeCell ref="D6:G6"/>
    <mergeCell ref="A6:C6"/>
    <mergeCell ref="A12:G12"/>
    <mergeCell ref="A13:G13"/>
    <mergeCell ref="A14:H14"/>
    <mergeCell ref="A10:C10"/>
    <mergeCell ref="D10:G10"/>
    <mergeCell ref="D11:G11"/>
    <mergeCell ref="H15:I15"/>
    <mergeCell ref="G15:G16"/>
    <mergeCell ref="D9:G9"/>
    <mergeCell ref="C1:O2"/>
    <mergeCell ref="P1:T1"/>
    <mergeCell ref="P2:T2"/>
    <mergeCell ref="P4:Q4"/>
    <mergeCell ref="P3:Q3"/>
    <mergeCell ref="C3:O4"/>
    <mergeCell ref="R3:T3"/>
    <mergeCell ref="M26:M27"/>
    <mergeCell ref="A21:M21"/>
    <mergeCell ref="A22:M22"/>
    <mergeCell ref="C27:F27"/>
    <mergeCell ref="C29:F29"/>
    <mergeCell ref="G28:I28"/>
    <mergeCell ref="A23:B23"/>
    <mergeCell ref="C28:F28"/>
    <mergeCell ref="A28:B28"/>
    <mergeCell ref="A29:B29"/>
    <mergeCell ref="A24:B24"/>
    <mergeCell ref="C24:H24"/>
    <mergeCell ref="A30:B30"/>
    <mergeCell ref="G29:I29"/>
    <mergeCell ref="C23:H23"/>
    <mergeCell ref="G27:I27"/>
    <mergeCell ref="A25:B25"/>
    <mergeCell ref="C25:H25"/>
    <mergeCell ref="G30:I30"/>
    <mergeCell ref="C30:F30"/>
    <mergeCell ref="N22:T22"/>
    <mergeCell ref="A7:C7"/>
    <mergeCell ref="D7:G7"/>
    <mergeCell ref="A8:C8"/>
    <mergeCell ref="D8:G8"/>
    <mergeCell ref="N15:T15"/>
    <mergeCell ref="E15:E16"/>
    <mergeCell ref="F15:F16"/>
    <mergeCell ref="J15:M15"/>
    <mergeCell ref="B18:D18"/>
    <mergeCell ref="B19:D19"/>
    <mergeCell ref="B20:D20"/>
    <mergeCell ref="G17:G20"/>
    <mergeCell ref="A9:C9"/>
    <mergeCell ref="A15:A16"/>
    <mergeCell ref="B15:D16"/>
  </mergeCells>
  <phoneticPr fontId="0" type="noConversion"/>
  <dataValidations count="2">
    <dataValidation type="list" allowBlank="1" showInputMessage="1" showErrorMessage="1" prompt=" - " sqref="U26:V26">
      <formula1>#REF!</formula1>
    </dataValidation>
    <dataValidation type="list" allowBlank="1" showInputMessage="1" showErrorMessage="1" prompt=" - " sqref="AA26">
      <formula1>$AC$17:$AC$75</formula1>
    </dataValidation>
  </dataValidations>
  <printOptions horizontalCentered="1" verticalCentered="1"/>
  <pageMargins left="0.15748031496062992" right="3.937007874015748E-2" top="0.15748031496062992" bottom="0.15748031496062992" header="0" footer="0"/>
  <pageSetup paperSize="122" scale="4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'TABLA IMGS CODIGOS FUENTES'!$A$9:$A$16</xm:f>
          </x14:formula1>
          <xm:sqref>D6:G6</xm:sqref>
        </x14:dataValidation>
        <x14:dataValidation type="list" allowBlank="1" showInputMessage="1" showErrorMessage="1">
          <x14:formula1>
            <xm:f>'TABLA IMGS CODIGOS FUENTES'!$C$9:$C$28</xm:f>
          </x14:formula1>
          <xm:sqref>D7:G7</xm:sqref>
        </x14:dataValidation>
        <x14:dataValidation type="list" allowBlank="1" showInputMessage="1" showErrorMessage="1">
          <x14:formula1>
            <xm:f>'TABLA IMGS CODIGOS FUENTES'!$E$9:$E$20</xm:f>
          </x14:formula1>
          <xm:sqref>D8</xm:sqref>
        </x14:dataValidation>
        <x14:dataValidation type="list" allowBlank="1" showInputMessage="1" showErrorMessage="1">
          <x14:formula1>
            <xm:f>'TABLA IMGS CODIGOS FUENTES'!$H$9:$H$42</xm:f>
          </x14:formula1>
          <xm:sqref>D9</xm:sqref>
        </x14:dataValidation>
        <x14:dataValidation type="list" allowBlank="1" showInputMessage="1" showErrorMessage="1">
          <x14:formula1>
            <xm:f>'TABLA IMGS CODIGOS FUENTES'!$I$9:$I$42</xm:f>
          </x14:formula1>
          <xm:sqref>D11:G11</xm:sqref>
        </x14:dataValidation>
        <x14:dataValidation type="list" allowBlank="1" showInputMessage="1" showErrorMessage="1">
          <x14:formula1>
            <xm:f>'TABLA IMGS CODIGOS FUENTES'!$AD$9:$AD$40</xm:f>
          </x14:formula1>
          <xm:sqref>N16</xm:sqref>
        </x14:dataValidation>
        <x14:dataValidation type="list" allowBlank="1" showInputMessage="1" showErrorMessage="1">
          <x14:formula1>
            <xm:f>'TABLA IMGS CODIGOS FUENTES'!$V$9:$V$11</xm:f>
          </x14:formula1>
          <xm:sqref>J7:J11</xm:sqref>
        </x14:dataValidation>
        <x14:dataValidation type="list" allowBlank="1" showInputMessage="1" showErrorMessage="1">
          <x14:formula1>
            <xm:f>'TABLA IMGS CODIGOS FUENTES'!$M$9:$M$40</xm:f>
          </x14:formula1>
          <xm:sqref>D10:G10</xm:sqref>
        </x14:dataValidation>
        <x14:dataValidation type="list" allowBlank="1" showInputMessage="1" showErrorMessage="1">
          <x14:formula1>
            <xm:f>'TABLA IMGS CODIGOS FUENTES'!$P$9:$P$36</xm:f>
          </x14:formula1>
          <xm:sqref>L17:L20</xm:sqref>
        </x14:dataValidation>
        <x14:dataValidation type="list" allowBlank="1" showInputMessage="1" showErrorMessage="1">
          <x14:formula1>
            <xm:f>'TABLA IMGS CODIGOS FUENTES'!$T$9:$T$100</xm:f>
          </x14:formula1>
          <xm:sqref>M17:M20</xm:sqref>
        </x14:dataValidation>
        <x14:dataValidation type="list" allowBlank="1" showInputMessage="1" showErrorMessage="1">
          <x14:formula1>
            <xm:f>'TABLA IMGS CODIGOS FUENTES'!$AD$9:$AD$44</xm:f>
          </x14:formula1>
          <xm:sqref>O16:S16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3"/>
  <sheetViews>
    <sheetView tabSelected="1" topLeftCell="C24" zoomScale="80" zoomScaleNormal="80" zoomScaleSheetLayoutView="24" workbookViewId="0">
      <selection activeCell="J29" sqref="J29"/>
    </sheetView>
  </sheetViews>
  <sheetFormatPr baseColWidth="10" defaultColWidth="11.42578125" defaultRowHeight="12.75"/>
  <cols>
    <col min="1" max="1" width="4" style="1" customWidth="1"/>
    <col min="2" max="2" width="33.140625" style="1" customWidth="1"/>
    <col min="3" max="3" width="38.7109375" style="1" customWidth="1"/>
    <col min="4" max="4" width="59.7109375" style="1" customWidth="1"/>
    <col min="5" max="5" width="34.28515625" style="1" customWidth="1"/>
    <col min="6" max="6" width="18" style="1" customWidth="1"/>
    <col min="7" max="7" width="13.7109375" style="9" customWidth="1"/>
    <col min="8" max="8" width="16.42578125" style="10" customWidth="1"/>
    <col min="9" max="9" width="15.28515625" style="11" customWidth="1"/>
    <col min="10" max="10" width="29.5703125" style="10" customWidth="1"/>
    <col min="11" max="11" width="36" style="10" customWidth="1"/>
    <col min="12" max="12" width="17.7109375" style="10" customWidth="1"/>
    <col min="13" max="13" width="5.7109375" style="5" customWidth="1"/>
    <col min="14" max="14" width="7" style="5" customWidth="1"/>
    <col min="15" max="15" width="6.7109375" style="5" customWidth="1"/>
    <col min="16" max="23" width="5.7109375" style="5" customWidth="1"/>
    <col min="24" max="24" width="6.28515625" style="5" customWidth="1"/>
    <col min="25" max="34" width="11.42578125" style="1" hidden="1" customWidth="1"/>
    <col min="35" max="16384" width="11.42578125" style="1"/>
  </cols>
  <sheetData>
    <row r="1" spans="1:24" ht="34.5" customHeight="1">
      <c r="A1" s="703"/>
      <c r="B1" s="703"/>
      <c r="C1" s="713" t="s">
        <v>13</v>
      </c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5"/>
      <c r="Q1" s="673" t="s">
        <v>63</v>
      </c>
      <c r="R1" s="674"/>
      <c r="S1" s="674"/>
      <c r="T1" s="674"/>
      <c r="U1" s="674"/>
      <c r="V1" s="674"/>
      <c r="W1" s="674"/>
      <c r="X1" s="675"/>
    </row>
    <row r="2" spans="1:24" ht="25.5" customHeight="1">
      <c r="A2" s="703"/>
      <c r="B2" s="703"/>
      <c r="C2" s="716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8"/>
      <c r="Q2" s="676" t="s">
        <v>35</v>
      </c>
      <c r="R2" s="677"/>
      <c r="S2" s="677"/>
      <c r="T2" s="677"/>
      <c r="U2" s="677"/>
      <c r="V2" s="677"/>
      <c r="W2" s="677"/>
      <c r="X2" s="678"/>
    </row>
    <row r="3" spans="1:24" ht="19.5" customHeight="1">
      <c r="A3" s="703"/>
      <c r="B3" s="703"/>
      <c r="C3" s="719" t="s">
        <v>34</v>
      </c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1"/>
      <c r="Q3" s="702" t="s">
        <v>36</v>
      </c>
      <c r="R3" s="702"/>
      <c r="S3" s="702"/>
      <c r="T3" s="702"/>
      <c r="U3" s="682" t="s">
        <v>994</v>
      </c>
      <c r="V3" s="682"/>
      <c r="W3" s="682"/>
      <c r="X3" s="683"/>
    </row>
    <row r="4" spans="1:24" ht="21.75" customHeight="1" thickBot="1">
      <c r="A4" s="703"/>
      <c r="B4" s="703"/>
      <c r="C4" s="722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4"/>
      <c r="Q4" s="696" t="s">
        <v>136</v>
      </c>
      <c r="R4" s="697"/>
      <c r="S4" s="697"/>
      <c r="T4" s="698"/>
      <c r="U4" s="699">
        <f>+'POA H.A.'!R4</f>
        <v>44557</v>
      </c>
      <c r="V4" s="700"/>
      <c r="W4" s="700"/>
      <c r="X4" s="701"/>
    </row>
    <row r="5" spans="1:24" ht="12.75" customHeight="1">
      <c r="A5" s="687" t="s">
        <v>37</v>
      </c>
      <c r="B5" s="688"/>
      <c r="C5" s="689"/>
      <c r="D5" s="689"/>
      <c r="E5" s="689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1"/>
    </row>
    <row r="6" spans="1:24" ht="12.75" customHeight="1" thickBot="1">
      <c r="A6" s="692"/>
      <c r="B6" s="693"/>
      <c r="C6" s="693"/>
      <c r="D6" s="693"/>
      <c r="E6" s="693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5"/>
    </row>
    <row r="7" spans="1:24" ht="18" customHeight="1">
      <c r="A7" s="704" t="s">
        <v>475</v>
      </c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7"/>
    </row>
    <row r="8" spans="1:24" ht="13.5" thickBot="1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10"/>
    </row>
    <row r="9" spans="1:24" s="33" customFormat="1" ht="18" customHeight="1">
      <c r="A9" s="711" t="s">
        <v>59</v>
      </c>
      <c r="B9" s="712"/>
      <c r="C9" s="712"/>
      <c r="D9" s="712"/>
      <c r="E9" s="712"/>
      <c r="F9" s="712"/>
      <c r="G9" s="712"/>
      <c r="H9" s="712"/>
      <c r="I9" s="712"/>
      <c r="J9" s="106"/>
      <c r="K9" s="84"/>
      <c r="L9" s="8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ht="12.75" customHeight="1">
      <c r="A10" s="732" t="s">
        <v>56</v>
      </c>
      <c r="B10" s="733"/>
      <c r="C10" s="733"/>
      <c r="D10" s="733"/>
      <c r="E10" s="733"/>
      <c r="F10" s="733"/>
      <c r="G10" s="729" t="s">
        <v>267</v>
      </c>
      <c r="H10" s="729" t="s">
        <v>54</v>
      </c>
      <c r="I10" s="725" t="s">
        <v>14</v>
      </c>
      <c r="J10" s="725" t="s">
        <v>276</v>
      </c>
      <c r="K10" s="725" t="s">
        <v>55</v>
      </c>
      <c r="L10" s="736" t="s">
        <v>477</v>
      </c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8"/>
    </row>
    <row r="11" spans="1:24">
      <c r="A11" s="734"/>
      <c r="B11" s="735"/>
      <c r="C11" s="735"/>
      <c r="D11" s="735"/>
      <c r="E11" s="735"/>
      <c r="F11" s="735"/>
      <c r="G11" s="729"/>
      <c r="H11" s="729"/>
      <c r="I11" s="725"/>
      <c r="J11" s="725"/>
      <c r="K11" s="725"/>
      <c r="L11" s="739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1"/>
    </row>
    <row r="12" spans="1:24">
      <c r="A12" s="565" t="s">
        <v>277</v>
      </c>
      <c r="B12" s="566"/>
      <c r="C12" s="663"/>
      <c r="D12" s="663"/>
      <c r="E12" s="663"/>
      <c r="F12" s="663"/>
      <c r="G12" s="199">
        <v>2028</v>
      </c>
      <c r="H12" s="199">
        <v>19</v>
      </c>
      <c r="I12" s="297"/>
      <c r="J12" s="291">
        <v>127945982</v>
      </c>
      <c r="K12" s="37">
        <f>+I12*J12</f>
        <v>0</v>
      </c>
      <c r="L12" s="679" t="s">
        <v>269</v>
      </c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1"/>
    </row>
    <row r="13" spans="1:24">
      <c r="A13" s="565" t="s">
        <v>277</v>
      </c>
      <c r="B13" s="566"/>
      <c r="C13" s="663"/>
      <c r="D13" s="663"/>
      <c r="E13" s="663"/>
      <c r="F13" s="663"/>
      <c r="G13" s="199">
        <v>2028</v>
      </c>
      <c r="H13" s="199">
        <v>16</v>
      </c>
      <c r="I13" s="297"/>
      <c r="J13" s="291">
        <v>105006609</v>
      </c>
      <c r="K13" s="37">
        <f t="shared" ref="K13:K20" si="0">+I13*J13</f>
        <v>0</v>
      </c>
      <c r="L13" s="679" t="s">
        <v>478</v>
      </c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1"/>
    </row>
    <row r="14" spans="1:24">
      <c r="A14" s="565" t="s">
        <v>277</v>
      </c>
      <c r="B14" s="566"/>
      <c r="C14" s="663"/>
      <c r="D14" s="663"/>
      <c r="E14" s="663"/>
      <c r="F14" s="663"/>
      <c r="G14" s="199">
        <v>2028</v>
      </c>
      <c r="H14" s="199">
        <v>14</v>
      </c>
      <c r="I14" s="297">
        <v>2</v>
      </c>
      <c r="J14" s="291">
        <v>88092957</v>
      </c>
      <c r="K14" s="37">
        <f t="shared" si="0"/>
        <v>176185914</v>
      </c>
      <c r="L14" s="679" t="s">
        <v>478</v>
      </c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1"/>
    </row>
    <row r="15" spans="1:24">
      <c r="A15" s="565" t="s">
        <v>277</v>
      </c>
      <c r="B15" s="566"/>
      <c r="C15" s="663"/>
      <c r="D15" s="663"/>
      <c r="E15" s="663"/>
      <c r="F15" s="663"/>
      <c r="G15" s="199">
        <v>2028</v>
      </c>
      <c r="H15" s="199">
        <v>12</v>
      </c>
      <c r="I15" s="297"/>
      <c r="J15" s="291">
        <v>75978166</v>
      </c>
      <c r="K15" s="37">
        <f t="shared" si="0"/>
        <v>0</v>
      </c>
      <c r="L15" s="679" t="s">
        <v>478</v>
      </c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1"/>
    </row>
    <row r="16" spans="1:24">
      <c r="A16" s="565" t="s">
        <v>278</v>
      </c>
      <c r="B16" s="566"/>
      <c r="C16" s="663"/>
      <c r="D16" s="663"/>
      <c r="E16" s="663"/>
      <c r="F16" s="663"/>
      <c r="G16" s="199">
        <v>2024</v>
      </c>
      <c r="H16" s="199">
        <v>10</v>
      </c>
      <c r="I16" s="297"/>
      <c r="J16" s="291">
        <v>68720291</v>
      </c>
      <c r="K16" s="37">
        <f t="shared" si="0"/>
        <v>0</v>
      </c>
      <c r="L16" s="679" t="s">
        <v>269</v>
      </c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1"/>
    </row>
    <row r="17" spans="1:24">
      <c r="A17" s="565" t="s">
        <v>278</v>
      </c>
      <c r="B17" s="566"/>
      <c r="C17" s="663"/>
      <c r="D17" s="663"/>
      <c r="E17" s="663"/>
      <c r="F17" s="663"/>
      <c r="G17" s="199">
        <v>2024</v>
      </c>
      <c r="H17" s="199">
        <v>8</v>
      </c>
      <c r="I17" s="297"/>
      <c r="J17" s="291">
        <v>63710335</v>
      </c>
      <c r="K17" s="37">
        <f t="shared" si="0"/>
        <v>0</v>
      </c>
      <c r="L17" s="679" t="s">
        <v>269</v>
      </c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1"/>
    </row>
    <row r="18" spans="1:24">
      <c r="A18" s="662" t="s">
        <v>53</v>
      </c>
      <c r="B18" s="663"/>
      <c r="C18" s="663"/>
      <c r="D18" s="663"/>
      <c r="E18" s="663"/>
      <c r="F18" s="663"/>
      <c r="G18" s="199">
        <v>3100</v>
      </c>
      <c r="H18" s="199">
        <v>14</v>
      </c>
      <c r="I18" s="297"/>
      <c r="J18" s="291">
        <v>48005507</v>
      </c>
      <c r="K18" s="37">
        <f t="shared" si="0"/>
        <v>0</v>
      </c>
      <c r="L18" s="679" t="s">
        <v>269</v>
      </c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1"/>
    </row>
    <row r="19" spans="1:24">
      <c r="A19" s="662" t="s">
        <v>53</v>
      </c>
      <c r="B19" s="663"/>
      <c r="C19" s="663"/>
      <c r="D19" s="663"/>
      <c r="E19" s="663"/>
      <c r="F19" s="663"/>
      <c r="G19" s="199">
        <v>3100</v>
      </c>
      <c r="H19" s="199">
        <v>12</v>
      </c>
      <c r="I19" s="297"/>
      <c r="J19" s="291">
        <v>43429346</v>
      </c>
      <c r="K19" s="37">
        <f t="shared" si="0"/>
        <v>0</v>
      </c>
      <c r="L19" s="679" t="s">
        <v>269</v>
      </c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1"/>
    </row>
    <row r="20" spans="1:24">
      <c r="A20" s="662" t="s">
        <v>53</v>
      </c>
      <c r="B20" s="663"/>
      <c r="C20" s="663"/>
      <c r="D20" s="663"/>
      <c r="E20" s="663"/>
      <c r="F20" s="663"/>
      <c r="G20" s="199">
        <v>3100</v>
      </c>
      <c r="H20" s="199">
        <v>10</v>
      </c>
      <c r="I20" s="297"/>
      <c r="J20" s="291">
        <v>42482180</v>
      </c>
      <c r="K20" s="37">
        <f t="shared" si="0"/>
        <v>0</v>
      </c>
      <c r="L20" s="679" t="s">
        <v>269</v>
      </c>
      <c r="M20" s="680"/>
      <c r="N20" s="680"/>
      <c r="O20" s="680"/>
      <c r="P20" s="680"/>
      <c r="Q20" s="680"/>
      <c r="R20" s="680"/>
      <c r="S20" s="680"/>
      <c r="T20" s="680"/>
      <c r="U20" s="680"/>
      <c r="V20" s="680"/>
      <c r="W20" s="680"/>
      <c r="X20" s="681"/>
    </row>
    <row r="21" spans="1:24">
      <c r="A21" s="565" t="s">
        <v>603</v>
      </c>
      <c r="B21" s="663"/>
      <c r="C21" s="663"/>
      <c r="D21" s="663"/>
      <c r="E21" s="663"/>
      <c r="F21" s="663"/>
      <c r="G21" s="238" t="s">
        <v>494</v>
      </c>
      <c r="H21" s="238" t="s">
        <v>494</v>
      </c>
      <c r="I21" s="298"/>
      <c r="J21" s="237">
        <v>0</v>
      </c>
      <c r="K21" s="37">
        <f t="shared" ref="K21:K22" si="1">I21*J21</f>
        <v>0</v>
      </c>
      <c r="L21" s="679" t="s">
        <v>481</v>
      </c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1"/>
    </row>
    <row r="22" spans="1:24">
      <c r="A22" s="565" t="s">
        <v>599</v>
      </c>
      <c r="B22" s="663"/>
      <c r="C22" s="663"/>
      <c r="D22" s="663"/>
      <c r="E22" s="663"/>
      <c r="F22" s="663"/>
      <c r="G22" s="238" t="s">
        <v>494</v>
      </c>
      <c r="H22" s="238" t="s">
        <v>494</v>
      </c>
      <c r="I22" s="298"/>
      <c r="J22" s="237"/>
      <c r="K22" s="37">
        <f t="shared" si="1"/>
        <v>0</v>
      </c>
      <c r="L22" s="679" t="s">
        <v>481</v>
      </c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0"/>
      <c r="X22" s="681"/>
    </row>
    <row r="23" spans="1:24">
      <c r="A23" s="565" t="s">
        <v>1050</v>
      </c>
      <c r="B23" s="566"/>
      <c r="C23" s="566"/>
      <c r="D23" s="566"/>
      <c r="E23" s="566"/>
      <c r="F23" s="566"/>
      <c r="G23" s="452"/>
      <c r="H23" s="452"/>
      <c r="I23" s="453"/>
      <c r="J23" s="455">
        <v>9696000</v>
      </c>
      <c r="K23" s="454">
        <f>J23</f>
        <v>9696000</v>
      </c>
      <c r="L23" s="439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1"/>
    </row>
    <row r="24" spans="1:24" ht="13.5" thickBot="1">
      <c r="A24" s="605" t="s">
        <v>24</v>
      </c>
      <c r="B24" s="606"/>
      <c r="C24" s="606"/>
      <c r="D24" s="606"/>
      <c r="E24" s="606"/>
      <c r="F24" s="606"/>
      <c r="G24" s="606"/>
      <c r="H24" s="606"/>
      <c r="I24" s="606"/>
      <c r="J24" s="607"/>
      <c r="K24" s="44">
        <f>SUM(K12:K23)</f>
        <v>185881914</v>
      </c>
      <c r="L24" s="726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8"/>
    </row>
    <row r="25" spans="1:24" ht="18.75" customHeight="1" thickBot="1">
      <c r="A25" s="730" t="s">
        <v>595</v>
      </c>
      <c r="B25" s="731"/>
      <c r="C25" s="731"/>
      <c r="D25" s="731"/>
      <c r="E25" s="731"/>
      <c r="F25" s="731"/>
      <c r="G25" s="731"/>
      <c r="H25" s="731"/>
      <c r="I25" s="731"/>
      <c r="J25" s="731"/>
      <c r="K25" s="85"/>
      <c r="L25" s="85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</row>
    <row r="26" spans="1:24" s="7" customFormat="1" ht="25.5" customHeight="1" thickTop="1">
      <c r="A26" s="669" t="s">
        <v>5</v>
      </c>
      <c r="B26" s="630" t="s">
        <v>128</v>
      </c>
      <c r="C26" s="664" t="s">
        <v>129</v>
      </c>
      <c r="D26" s="666" t="s">
        <v>139</v>
      </c>
      <c r="E26" s="666" t="s">
        <v>140</v>
      </c>
      <c r="F26" s="630" t="s">
        <v>141</v>
      </c>
      <c r="G26" s="628" t="s">
        <v>142</v>
      </c>
      <c r="H26" s="628" t="s">
        <v>143</v>
      </c>
      <c r="I26" s="630" t="s">
        <v>144</v>
      </c>
      <c r="J26" s="628" t="s">
        <v>1012</v>
      </c>
      <c r="K26" s="648" t="s">
        <v>126</v>
      </c>
      <c r="L26" s="648" t="s">
        <v>138</v>
      </c>
      <c r="M26" s="684" t="s">
        <v>16</v>
      </c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6"/>
    </row>
    <row r="27" spans="1:24" s="8" customFormat="1" ht="16.5">
      <c r="A27" s="619"/>
      <c r="B27" s="631"/>
      <c r="C27" s="665"/>
      <c r="D27" s="594"/>
      <c r="E27" s="594"/>
      <c r="F27" s="631"/>
      <c r="G27" s="629"/>
      <c r="H27" s="629"/>
      <c r="I27" s="631"/>
      <c r="J27" s="629"/>
      <c r="K27" s="649"/>
      <c r="L27" s="649"/>
      <c r="M27" s="200" t="s">
        <v>17</v>
      </c>
      <c r="N27" s="200" t="s">
        <v>42</v>
      </c>
      <c r="O27" s="200" t="s">
        <v>18</v>
      </c>
      <c r="P27" s="200" t="s">
        <v>19</v>
      </c>
      <c r="Q27" s="200" t="s">
        <v>20</v>
      </c>
      <c r="R27" s="200" t="s">
        <v>21</v>
      </c>
      <c r="S27" s="200" t="s">
        <v>22</v>
      </c>
      <c r="T27" s="200" t="s">
        <v>23</v>
      </c>
      <c r="U27" s="200" t="s">
        <v>38</v>
      </c>
      <c r="V27" s="200" t="s">
        <v>39</v>
      </c>
      <c r="W27" s="200" t="s">
        <v>40</v>
      </c>
      <c r="X27" s="201" t="s">
        <v>41</v>
      </c>
    </row>
    <row r="28" spans="1:24" s="8" customFormat="1" ht="104.25" customHeight="1">
      <c r="A28" s="464">
        <v>1</v>
      </c>
      <c r="B28" s="456" t="s">
        <v>1023</v>
      </c>
      <c r="C28" s="465" t="s">
        <v>592</v>
      </c>
      <c r="D28" s="479" t="s">
        <v>1051</v>
      </c>
      <c r="E28" s="479" t="s">
        <v>1058</v>
      </c>
      <c r="F28" s="458" t="s">
        <v>1040</v>
      </c>
      <c r="G28" s="457">
        <v>1</v>
      </c>
      <c r="H28" s="466">
        <v>3914000</v>
      </c>
      <c r="I28" s="467">
        <v>4.5</v>
      </c>
      <c r="J28" s="466">
        <f>(G28*H28*I28)</f>
        <v>17613000</v>
      </c>
      <c r="K28" s="107" t="s">
        <v>575</v>
      </c>
      <c r="L28" s="468">
        <f>J28</f>
        <v>17613000</v>
      </c>
      <c r="M28" s="462"/>
      <c r="N28" s="462"/>
      <c r="O28" s="462"/>
      <c r="P28" s="462"/>
      <c r="Q28" s="462"/>
      <c r="R28" s="462"/>
      <c r="S28" s="469"/>
      <c r="T28" s="469"/>
      <c r="U28" s="469"/>
      <c r="V28" s="469"/>
      <c r="W28" s="469"/>
      <c r="X28" s="463"/>
    </row>
    <row r="29" spans="1:24" s="8" customFormat="1" ht="104.25" customHeight="1">
      <c r="A29" s="464">
        <v>2</v>
      </c>
      <c r="B29" s="460" t="s">
        <v>1023</v>
      </c>
      <c r="C29" s="465" t="s">
        <v>592</v>
      </c>
      <c r="D29" s="478" t="s">
        <v>1055</v>
      </c>
      <c r="E29" s="479" t="s">
        <v>1056</v>
      </c>
      <c r="F29" s="460" t="s">
        <v>1057</v>
      </c>
      <c r="G29" s="461">
        <v>1</v>
      </c>
      <c r="H29" s="466"/>
      <c r="I29" s="467"/>
      <c r="J29" s="466">
        <v>17387000</v>
      </c>
      <c r="K29" s="107" t="s">
        <v>575</v>
      </c>
      <c r="L29" s="468">
        <f>J29</f>
        <v>17387000</v>
      </c>
      <c r="M29" s="462"/>
      <c r="N29" s="462"/>
      <c r="O29" s="462"/>
      <c r="P29" s="462"/>
      <c r="Q29" s="462"/>
      <c r="R29" s="462"/>
      <c r="S29" s="469"/>
      <c r="T29" s="469"/>
      <c r="U29" s="469"/>
      <c r="V29" s="469"/>
      <c r="W29" s="469"/>
      <c r="X29" s="463"/>
    </row>
    <row r="30" spans="1:24" ht="62.25" customHeight="1">
      <c r="A30" s="621">
        <v>3</v>
      </c>
      <c r="B30" s="622" t="s">
        <v>1020</v>
      </c>
      <c r="C30" s="622" t="s">
        <v>592</v>
      </c>
      <c r="D30" s="625" t="s">
        <v>1035</v>
      </c>
      <c r="E30" s="625" t="s">
        <v>1036</v>
      </c>
      <c r="F30" s="622" t="s">
        <v>1037</v>
      </c>
      <c r="G30" s="670">
        <v>1</v>
      </c>
      <c r="H30" s="586">
        <v>4278000</v>
      </c>
      <c r="I30" s="585">
        <v>10</v>
      </c>
      <c r="J30" s="586">
        <f>(G30*H30*I30)</f>
        <v>42780000</v>
      </c>
      <c r="K30" s="107" t="s">
        <v>561</v>
      </c>
      <c r="L30" s="421">
        <f>J30</f>
        <v>42780000</v>
      </c>
      <c r="M30" s="42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3"/>
    </row>
    <row r="31" spans="1:24" ht="15" customHeight="1">
      <c r="A31" s="621"/>
      <c r="B31" s="623"/>
      <c r="C31" s="623"/>
      <c r="D31" s="667"/>
      <c r="E31" s="667"/>
      <c r="F31" s="623"/>
      <c r="G31" s="671"/>
      <c r="H31" s="587"/>
      <c r="I31" s="577"/>
      <c r="J31" s="587"/>
      <c r="K31" s="107"/>
      <c r="L31" s="37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</row>
    <row r="32" spans="1:24" ht="15" customHeight="1">
      <c r="A32" s="621"/>
      <c r="B32" s="623"/>
      <c r="C32" s="623"/>
      <c r="D32" s="667"/>
      <c r="E32" s="667"/>
      <c r="F32" s="623"/>
      <c r="G32" s="671"/>
      <c r="H32" s="587"/>
      <c r="I32" s="577"/>
      <c r="J32" s="587"/>
      <c r="K32" s="107"/>
      <c r="L32" s="37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</row>
    <row r="33" spans="1:24" ht="15" customHeight="1">
      <c r="A33" s="621"/>
      <c r="B33" s="624"/>
      <c r="C33" s="624"/>
      <c r="D33" s="668"/>
      <c r="E33" s="668"/>
      <c r="F33" s="624"/>
      <c r="G33" s="672"/>
      <c r="H33" s="588"/>
      <c r="I33" s="578"/>
      <c r="J33" s="588"/>
      <c r="K33" s="107"/>
      <c r="L33" s="37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</row>
    <row r="34" spans="1:24" ht="48.75" customHeight="1">
      <c r="A34" s="659">
        <v>4</v>
      </c>
      <c r="B34" s="567" t="s">
        <v>1021</v>
      </c>
      <c r="C34" s="615" t="s">
        <v>592</v>
      </c>
      <c r="D34" s="625" t="s">
        <v>1038</v>
      </c>
      <c r="E34" s="625" t="s">
        <v>1052</v>
      </c>
      <c r="F34" s="622" t="s">
        <v>1040</v>
      </c>
      <c r="G34" s="632">
        <v>1</v>
      </c>
      <c r="H34" s="586">
        <v>3914000</v>
      </c>
      <c r="I34" s="585">
        <v>8</v>
      </c>
      <c r="J34" s="586">
        <f>(G34*H34*I34)</f>
        <v>31312000</v>
      </c>
      <c r="K34" s="107" t="s">
        <v>561</v>
      </c>
      <c r="L34" s="421">
        <f>J34</f>
        <v>31312000</v>
      </c>
      <c r="M34" s="42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3"/>
    </row>
    <row r="35" spans="1:24" ht="15.75" customHeight="1">
      <c r="A35" s="660"/>
      <c r="B35" s="568"/>
      <c r="C35" s="573"/>
      <c r="D35" s="626"/>
      <c r="E35" s="626"/>
      <c r="F35" s="623"/>
      <c r="G35" s="633"/>
      <c r="H35" s="587"/>
      <c r="I35" s="577"/>
      <c r="J35" s="587"/>
      <c r="K35" s="107"/>
      <c r="L35" s="37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</row>
    <row r="36" spans="1:24" ht="15.75" customHeight="1">
      <c r="A36" s="660"/>
      <c r="B36" s="568"/>
      <c r="C36" s="573"/>
      <c r="D36" s="626"/>
      <c r="E36" s="626"/>
      <c r="F36" s="623"/>
      <c r="G36" s="633"/>
      <c r="H36" s="587"/>
      <c r="I36" s="577"/>
      <c r="J36" s="587"/>
      <c r="K36" s="107"/>
      <c r="L36" s="37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</row>
    <row r="37" spans="1:24" ht="15.75" customHeight="1">
      <c r="A37" s="660"/>
      <c r="B37" s="569"/>
      <c r="C37" s="575"/>
      <c r="D37" s="627"/>
      <c r="E37" s="627"/>
      <c r="F37" s="624"/>
      <c r="G37" s="634"/>
      <c r="H37" s="588"/>
      <c r="I37" s="578"/>
      <c r="J37" s="588"/>
      <c r="K37" s="107"/>
      <c r="L37" s="37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</row>
    <row r="38" spans="1:24" ht="51.75" customHeight="1">
      <c r="A38" s="660"/>
      <c r="B38" s="567" t="s">
        <v>1020</v>
      </c>
      <c r="C38" s="615" t="s">
        <v>592</v>
      </c>
      <c r="D38" s="625" t="s">
        <v>1038</v>
      </c>
      <c r="E38" s="625" t="s">
        <v>1039</v>
      </c>
      <c r="F38" s="622" t="s">
        <v>1040</v>
      </c>
      <c r="G38" s="632">
        <v>1</v>
      </c>
      <c r="H38" s="586">
        <v>3914000</v>
      </c>
      <c r="I38" s="585">
        <v>2</v>
      </c>
      <c r="J38" s="586">
        <f>(G38*H38*I38)</f>
        <v>7828000</v>
      </c>
      <c r="K38" s="107" t="s">
        <v>561</v>
      </c>
      <c r="L38" s="421">
        <f>J38</f>
        <v>7828000</v>
      </c>
      <c r="M38" s="42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3"/>
    </row>
    <row r="39" spans="1:24" ht="15" customHeight="1">
      <c r="A39" s="660"/>
      <c r="B39" s="568"/>
      <c r="C39" s="573"/>
      <c r="D39" s="626"/>
      <c r="E39" s="626"/>
      <c r="F39" s="577"/>
      <c r="G39" s="633"/>
      <c r="H39" s="587"/>
      <c r="I39" s="577"/>
      <c r="J39" s="587"/>
      <c r="K39" s="107"/>
      <c r="L39" s="37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</row>
    <row r="40" spans="1:24" ht="15" customHeight="1">
      <c r="A40" s="660"/>
      <c r="B40" s="568"/>
      <c r="C40" s="573"/>
      <c r="D40" s="626"/>
      <c r="E40" s="626"/>
      <c r="F40" s="577"/>
      <c r="G40" s="633"/>
      <c r="H40" s="587"/>
      <c r="I40" s="577"/>
      <c r="J40" s="587"/>
      <c r="K40" s="107"/>
      <c r="L40" s="37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/>
    </row>
    <row r="41" spans="1:24" ht="15" customHeight="1">
      <c r="A41" s="661"/>
      <c r="B41" s="569"/>
      <c r="C41" s="575"/>
      <c r="D41" s="627"/>
      <c r="E41" s="627"/>
      <c r="F41" s="578"/>
      <c r="G41" s="634"/>
      <c r="H41" s="588"/>
      <c r="I41" s="578"/>
      <c r="J41" s="588"/>
      <c r="K41" s="107"/>
      <c r="L41" s="37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</row>
    <row r="42" spans="1:24" ht="20.25" customHeight="1" thickBot="1">
      <c r="A42" s="605" t="s">
        <v>24</v>
      </c>
      <c r="B42" s="606"/>
      <c r="C42" s="606"/>
      <c r="D42" s="606"/>
      <c r="E42" s="606"/>
      <c r="F42" s="606"/>
      <c r="G42" s="606"/>
      <c r="H42" s="606"/>
      <c r="I42" s="607"/>
      <c r="J42" s="189">
        <f>SUM(J28:J41)</f>
        <v>116920000</v>
      </c>
      <c r="K42" s="190"/>
      <c r="L42" s="190">
        <f>L28+L29+L30+L34+L38</f>
        <v>116920000</v>
      </c>
      <c r="M42" s="638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40"/>
    </row>
    <row r="43" spans="1:24" ht="21.75" customHeight="1" thickBot="1">
      <c r="A43" s="616" t="s">
        <v>596</v>
      </c>
      <c r="B43" s="617"/>
      <c r="C43" s="617"/>
      <c r="D43" s="617"/>
      <c r="E43" s="617"/>
      <c r="F43" s="48"/>
      <c r="G43" s="49"/>
      <c r="H43" s="50"/>
      <c r="I43" s="51"/>
      <c r="J43" s="50"/>
      <c r="K43" s="50"/>
      <c r="L43" s="50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</row>
    <row r="44" spans="1:24" s="7" customFormat="1" ht="12.75" customHeight="1" thickTop="1">
      <c r="A44" s="618" t="s">
        <v>359</v>
      </c>
      <c r="B44" s="594" t="s">
        <v>454</v>
      </c>
      <c r="C44" s="594" t="s">
        <v>455</v>
      </c>
      <c r="D44" s="594" t="s">
        <v>456</v>
      </c>
      <c r="E44" s="594"/>
      <c r="F44" s="593" t="s">
        <v>27</v>
      </c>
      <c r="G44" s="646" t="s">
        <v>28</v>
      </c>
      <c r="H44" s="646" t="s">
        <v>148</v>
      </c>
      <c r="I44" s="593" t="s">
        <v>29</v>
      </c>
      <c r="J44" s="641" t="s">
        <v>15</v>
      </c>
      <c r="K44" s="648" t="s">
        <v>126</v>
      </c>
      <c r="L44" s="648" t="s">
        <v>138</v>
      </c>
      <c r="M44" s="643" t="s">
        <v>16</v>
      </c>
      <c r="N44" s="644"/>
      <c r="O44" s="644"/>
      <c r="P44" s="644"/>
      <c r="Q44" s="644"/>
      <c r="R44" s="644"/>
      <c r="S44" s="644"/>
      <c r="T44" s="644"/>
      <c r="U44" s="644"/>
      <c r="V44" s="644"/>
      <c r="W44" s="644"/>
      <c r="X44" s="645"/>
    </row>
    <row r="45" spans="1:24" s="8" customFormat="1" ht="20.25" customHeight="1">
      <c r="A45" s="619"/>
      <c r="B45" s="631"/>
      <c r="C45" s="631"/>
      <c r="D45" s="631"/>
      <c r="E45" s="631"/>
      <c r="F45" s="594"/>
      <c r="G45" s="647"/>
      <c r="H45" s="647"/>
      <c r="I45" s="594"/>
      <c r="J45" s="642"/>
      <c r="K45" s="649"/>
      <c r="L45" s="649"/>
      <c r="M45" s="200" t="s">
        <v>17</v>
      </c>
      <c r="N45" s="200" t="s">
        <v>42</v>
      </c>
      <c r="O45" s="200" t="s">
        <v>18</v>
      </c>
      <c r="P45" s="200" t="s">
        <v>19</v>
      </c>
      <c r="Q45" s="200" t="s">
        <v>20</v>
      </c>
      <c r="R45" s="200" t="s">
        <v>21</v>
      </c>
      <c r="S45" s="200" t="s">
        <v>22</v>
      </c>
      <c r="T45" s="200" t="s">
        <v>23</v>
      </c>
      <c r="U45" s="200" t="s">
        <v>38</v>
      </c>
      <c r="V45" s="200" t="s">
        <v>39</v>
      </c>
      <c r="W45" s="200" t="s">
        <v>40</v>
      </c>
      <c r="X45" s="201" t="s">
        <v>41</v>
      </c>
    </row>
    <row r="46" spans="1:24">
      <c r="A46" s="186">
        <v>1</v>
      </c>
      <c r="B46" s="303"/>
      <c r="C46" s="36"/>
      <c r="D46" s="635"/>
      <c r="E46" s="636"/>
      <c r="F46" s="97"/>
      <c r="G46" s="98"/>
      <c r="H46" s="37"/>
      <c r="I46" s="97"/>
      <c r="J46" s="37">
        <f>+G46</f>
        <v>0</v>
      </c>
      <c r="K46" s="107"/>
      <c r="L46" s="37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</row>
    <row r="47" spans="1:24">
      <c r="A47" s="186">
        <v>2</v>
      </c>
      <c r="B47" s="303"/>
      <c r="C47" s="36"/>
      <c r="D47" s="635"/>
      <c r="E47" s="636"/>
      <c r="F47" s="97"/>
      <c r="G47" s="98"/>
      <c r="H47" s="37"/>
      <c r="I47" s="97"/>
      <c r="J47" s="37">
        <f t="shared" ref="J47:J49" si="2">+G47</f>
        <v>0</v>
      </c>
      <c r="K47" s="107"/>
      <c r="L47" s="3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</row>
    <row r="48" spans="1:24">
      <c r="A48" s="186">
        <v>3</v>
      </c>
      <c r="B48" s="303"/>
      <c r="C48" s="36"/>
      <c r="D48" s="635"/>
      <c r="E48" s="636"/>
      <c r="F48" s="97"/>
      <c r="G48" s="98"/>
      <c r="H48" s="37"/>
      <c r="I48" s="97"/>
      <c r="J48" s="37">
        <f t="shared" si="2"/>
        <v>0</v>
      </c>
      <c r="K48" s="107"/>
      <c r="L48" s="37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</row>
    <row r="49" spans="1:24">
      <c r="A49" s="186">
        <v>4</v>
      </c>
      <c r="B49" s="303"/>
      <c r="C49" s="36"/>
      <c r="D49" s="635"/>
      <c r="E49" s="636"/>
      <c r="F49" s="97"/>
      <c r="G49" s="98"/>
      <c r="H49" s="37"/>
      <c r="I49" s="97"/>
      <c r="J49" s="37">
        <f t="shared" si="2"/>
        <v>0</v>
      </c>
      <c r="K49" s="107"/>
      <c r="L49" s="37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</row>
    <row r="50" spans="1:24" ht="27" customHeight="1" thickBot="1">
      <c r="A50" s="605" t="s">
        <v>24</v>
      </c>
      <c r="B50" s="606"/>
      <c r="C50" s="606"/>
      <c r="D50" s="606"/>
      <c r="E50" s="606"/>
      <c r="F50" s="606"/>
      <c r="G50" s="606"/>
      <c r="H50" s="606"/>
      <c r="I50" s="607"/>
      <c r="J50" s="191">
        <f>SUM(J46:J49)</f>
        <v>0</v>
      </c>
      <c r="K50" s="192"/>
      <c r="L50" s="191">
        <f>SUM(L46:L49)</f>
        <v>0</v>
      </c>
      <c r="M50" s="638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40"/>
    </row>
    <row r="51" spans="1:24" ht="18.75" customHeight="1" thickBot="1">
      <c r="A51" s="616" t="s">
        <v>146</v>
      </c>
      <c r="B51" s="617"/>
      <c r="C51" s="617"/>
      <c r="D51" s="617"/>
      <c r="E51" s="617"/>
      <c r="F51" s="617"/>
      <c r="G51" s="617"/>
      <c r="H51" s="617"/>
      <c r="I51" s="617"/>
      <c r="J51" s="617"/>
      <c r="K51" s="202"/>
      <c r="L51" s="202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</row>
    <row r="52" spans="1:24" s="7" customFormat="1" ht="25.5" customHeight="1">
      <c r="A52" s="608" t="s">
        <v>359</v>
      </c>
      <c r="B52" s="620" t="s">
        <v>128</v>
      </c>
      <c r="C52" s="608" t="s">
        <v>129</v>
      </c>
      <c r="D52" s="654" t="s">
        <v>139</v>
      </c>
      <c r="E52" s="655"/>
      <c r="F52" s="658" t="s">
        <v>145</v>
      </c>
      <c r="G52" s="653" t="s">
        <v>130</v>
      </c>
      <c r="H52" s="637" t="s">
        <v>147</v>
      </c>
      <c r="I52" s="620" t="s">
        <v>131</v>
      </c>
      <c r="J52" s="649" t="s">
        <v>132</v>
      </c>
      <c r="K52" s="653" t="s">
        <v>126</v>
      </c>
      <c r="L52" s="653" t="s">
        <v>138</v>
      </c>
      <c r="M52" s="650" t="s">
        <v>359</v>
      </c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2"/>
    </row>
    <row r="53" spans="1:24" s="8" customFormat="1" ht="16.5">
      <c r="A53" s="609"/>
      <c r="B53" s="612"/>
      <c r="C53" s="609"/>
      <c r="D53" s="656"/>
      <c r="E53" s="657"/>
      <c r="F53" s="620"/>
      <c r="G53" s="637"/>
      <c r="H53" s="614"/>
      <c r="I53" s="612"/>
      <c r="J53" s="629"/>
      <c r="K53" s="637"/>
      <c r="L53" s="637"/>
      <c r="M53" s="40" t="s">
        <v>17</v>
      </c>
      <c r="N53" s="40" t="s">
        <v>42</v>
      </c>
      <c r="O53" s="40" t="s">
        <v>18</v>
      </c>
      <c r="P53" s="40" t="s">
        <v>19</v>
      </c>
      <c r="Q53" s="40" t="s">
        <v>20</v>
      </c>
      <c r="R53" s="40" t="s">
        <v>21</v>
      </c>
      <c r="S53" s="40" t="s">
        <v>22</v>
      </c>
      <c r="T53" s="40" t="s">
        <v>23</v>
      </c>
      <c r="U53" s="40" t="s">
        <v>38</v>
      </c>
      <c r="V53" s="40" t="s">
        <v>39</v>
      </c>
      <c r="W53" s="40" t="s">
        <v>40</v>
      </c>
      <c r="X53" s="41" t="s">
        <v>41</v>
      </c>
    </row>
    <row r="54" spans="1:24" ht="40.5" customHeight="1">
      <c r="A54" s="590">
        <v>1</v>
      </c>
      <c r="B54" s="567" t="s">
        <v>1022</v>
      </c>
      <c r="C54" s="615" t="s">
        <v>592</v>
      </c>
      <c r="D54" s="570" t="s">
        <v>1041</v>
      </c>
      <c r="E54" s="571"/>
      <c r="F54" s="576" t="s">
        <v>486</v>
      </c>
      <c r="G54" s="579">
        <v>1</v>
      </c>
      <c r="H54" s="586">
        <v>12480159</v>
      </c>
      <c r="I54" s="585">
        <v>1</v>
      </c>
      <c r="J54" s="586">
        <f>(G54*H54*I54)</f>
        <v>12480159</v>
      </c>
      <c r="K54" s="107" t="s">
        <v>561</v>
      </c>
      <c r="L54" s="421">
        <f>J54</f>
        <v>12480159</v>
      </c>
      <c r="M54" s="42"/>
      <c r="N54" s="42"/>
      <c r="O54" s="42"/>
      <c r="P54" s="42"/>
      <c r="Q54" s="42"/>
      <c r="R54" s="42"/>
      <c r="S54" s="42"/>
      <c r="T54" s="42"/>
      <c r="U54" s="474"/>
      <c r="V54" s="470"/>
      <c r="W54" s="42"/>
      <c r="X54" s="43"/>
    </row>
    <row r="55" spans="1:24" ht="22.5" customHeight="1">
      <c r="A55" s="591"/>
      <c r="B55" s="568"/>
      <c r="C55" s="573"/>
      <c r="D55" s="572"/>
      <c r="E55" s="573"/>
      <c r="F55" s="577"/>
      <c r="G55" s="580"/>
      <c r="H55" s="587"/>
      <c r="I55" s="577"/>
      <c r="J55" s="587"/>
      <c r="K55" s="107"/>
      <c r="L55" s="37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</row>
    <row r="56" spans="1:24" ht="22.5" customHeight="1">
      <c r="A56" s="591"/>
      <c r="B56" s="568"/>
      <c r="C56" s="573"/>
      <c r="D56" s="572"/>
      <c r="E56" s="573"/>
      <c r="F56" s="577"/>
      <c r="G56" s="580"/>
      <c r="H56" s="587"/>
      <c r="I56" s="577"/>
      <c r="J56" s="587"/>
      <c r="K56" s="107"/>
      <c r="L56" s="37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3"/>
    </row>
    <row r="57" spans="1:24" ht="22.5" customHeight="1">
      <c r="A57" s="592"/>
      <c r="B57" s="569"/>
      <c r="C57" s="575"/>
      <c r="D57" s="574"/>
      <c r="E57" s="575"/>
      <c r="F57" s="578"/>
      <c r="G57" s="581"/>
      <c r="H57" s="588"/>
      <c r="I57" s="578"/>
      <c r="J57" s="588"/>
      <c r="K57" s="107"/>
      <c r="L57" s="37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3"/>
    </row>
    <row r="58" spans="1:24" ht="35.25" customHeight="1">
      <c r="A58" s="590">
        <v>2</v>
      </c>
      <c r="B58" s="567" t="s">
        <v>1023</v>
      </c>
      <c r="C58" s="615" t="s">
        <v>594</v>
      </c>
      <c r="D58" s="570" t="s">
        <v>1053</v>
      </c>
      <c r="E58" s="571"/>
      <c r="F58" s="576" t="s">
        <v>486</v>
      </c>
      <c r="G58" s="579">
        <v>1</v>
      </c>
      <c r="H58" s="586">
        <v>6500000</v>
      </c>
      <c r="I58" s="585">
        <v>1</v>
      </c>
      <c r="J58" s="471">
        <f>(G58*H58*I58)</f>
        <v>6500000</v>
      </c>
      <c r="K58" s="107" t="s">
        <v>561</v>
      </c>
      <c r="L58" s="421">
        <f>J58</f>
        <v>6500000</v>
      </c>
      <c r="M58" s="42"/>
      <c r="N58" s="42"/>
      <c r="O58" s="474"/>
      <c r="P58" s="474"/>
      <c r="Q58" s="474"/>
      <c r="R58" s="474"/>
      <c r="S58" s="474"/>
      <c r="T58" s="470"/>
      <c r="U58" s="470"/>
      <c r="V58" s="470"/>
      <c r="W58" s="470"/>
      <c r="X58" s="475"/>
    </row>
    <row r="59" spans="1:24" ht="22.5" customHeight="1">
      <c r="A59" s="591"/>
      <c r="B59" s="568"/>
      <c r="C59" s="573"/>
      <c r="D59" s="572"/>
      <c r="E59" s="573"/>
      <c r="F59" s="577"/>
      <c r="G59" s="580"/>
      <c r="H59" s="587"/>
      <c r="I59" s="577"/>
      <c r="J59" s="472"/>
      <c r="K59" s="107"/>
      <c r="L59" s="37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3"/>
    </row>
    <row r="60" spans="1:24" ht="22.5" customHeight="1">
      <c r="A60" s="591"/>
      <c r="B60" s="568"/>
      <c r="C60" s="573"/>
      <c r="D60" s="572"/>
      <c r="E60" s="573"/>
      <c r="F60" s="577"/>
      <c r="G60" s="580"/>
      <c r="H60" s="587"/>
      <c r="I60" s="577"/>
      <c r="J60" s="472"/>
      <c r="K60" s="107"/>
      <c r="L60" s="37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3"/>
    </row>
    <row r="61" spans="1:24" ht="22.5" customHeight="1">
      <c r="A61" s="591"/>
      <c r="B61" s="568"/>
      <c r="C61" s="575"/>
      <c r="D61" s="574"/>
      <c r="E61" s="575"/>
      <c r="F61" s="578"/>
      <c r="G61" s="581"/>
      <c r="H61" s="588"/>
      <c r="I61" s="578"/>
      <c r="J61" s="473"/>
      <c r="K61" s="107"/>
      <c r="L61" s="37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3"/>
    </row>
    <row r="62" spans="1:24" ht="22.5" customHeight="1">
      <c r="A62" s="591"/>
      <c r="B62" s="568"/>
      <c r="C62" s="567" t="s">
        <v>594</v>
      </c>
      <c r="D62" s="570" t="s">
        <v>1053</v>
      </c>
      <c r="E62" s="571"/>
      <c r="F62" s="576" t="s">
        <v>486</v>
      </c>
      <c r="G62" s="579">
        <v>1</v>
      </c>
      <c r="H62" s="582">
        <v>29000000</v>
      </c>
      <c r="I62" s="585">
        <v>1</v>
      </c>
      <c r="J62" s="586">
        <f>(G62*H62*I62)</f>
        <v>29000000</v>
      </c>
      <c r="K62" s="107" t="s">
        <v>560</v>
      </c>
      <c r="L62" s="421">
        <f>J62</f>
        <v>29000000</v>
      </c>
      <c r="M62" s="42"/>
      <c r="N62" s="42"/>
      <c r="O62" s="42"/>
      <c r="P62" s="42"/>
      <c r="Q62" s="42"/>
      <c r="R62" s="42"/>
      <c r="S62" s="42"/>
      <c r="T62" s="470"/>
      <c r="U62" s="470"/>
      <c r="V62" s="470"/>
      <c r="W62" s="470"/>
      <c r="X62" s="475"/>
    </row>
    <row r="63" spans="1:24" ht="22.5" customHeight="1">
      <c r="A63" s="591"/>
      <c r="B63" s="568"/>
      <c r="C63" s="568"/>
      <c r="D63" s="572"/>
      <c r="E63" s="573"/>
      <c r="F63" s="577"/>
      <c r="G63" s="580"/>
      <c r="H63" s="583"/>
      <c r="I63" s="577"/>
      <c r="J63" s="587"/>
      <c r="K63" s="107"/>
      <c r="L63" s="37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3"/>
    </row>
    <row r="64" spans="1:24" ht="22.5" customHeight="1">
      <c r="A64" s="591"/>
      <c r="B64" s="568"/>
      <c r="C64" s="568"/>
      <c r="D64" s="572"/>
      <c r="E64" s="573"/>
      <c r="F64" s="577"/>
      <c r="G64" s="580"/>
      <c r="H64" s="583"/>
      <c r="I64" s="577"/>
      <c r="J64" s="587"/>
      <c r="K64" s="107"/>
      <c r="L64" s="37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3"/>
    </row>
    <row r="65" spans="1:24" ht="22.5" customHeight="1">
      <c r="A65" s="591"/>
      <c r="B65" s="568"/>
      <c r="C65" s="569"/>
      <c r="D65" s="574"/>
      <c r="E65" s="575"/>
      <c r="F65" s="578"/>
      <c r="G65" s="581"/>
      <c r="H65" s="584"/>
      <c r="I65" s="578"/>
      <c r="J65" s="588"/>
      <c r="K65" s="107"/>
      <c r="L65" s="37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3"/>
    </row>
    <row r="66" spans="1:24" ht="22.5" customHeight="1">
      <c r="A66" s="591"/>
      <c r="B66" s="568"/>
      <c r="C66" s="567" t="s">
        <v>594</v>
      </c>
      <c r="D66" s="589" t="s">
        <v>1053</v>
      </c>
      <c r="E66" s="571"/>
      <c r="F66" s="576" t="s">
        <v>486</v>
      </c>
      <c r="G66" s="579">
        <v>1</v>
      </c>
      <c r="H66" s="582">
        <v>100000000</v>
      </c>
      <c r="I66" s="585">
        <v>1</v>
      </c>
      <c r="J66" s="586">
        <f>(G66*H66*I66)</f>
        <v>100000000</v>
      </c>
      <c r="K66" s="107" t="s">
        <v>1005</v>
      </c>
      <c r="L66" s="37">
        <f>J66</f>
        <v>100000000</v>
      </c>
      <c r="M66" s="42"/>
      <c r="N66" s="42"/>
      <c r="O66" s="42"/>
      <c r="P66" s="42"/>
      <c r="Q66" s="42"/>
      <c r="R66" s="42"/>
      <c r="S66" s="42"/>
      <c r="T66" s="470"/>
      <c r="U66" s="470"/>
      <c r="V66" s="470"/>
      <c r="W66" s="470"/>
      <c r="X66" s="475"/>
    </row>
    <row r="67" spans="1:24" ht="22.5" customHeight="1">
      <c r="A67" s="591"/>
      <c r="B67" s="568"/>
      <c r="C67" s="568"/>
      <c r="D67" s="572"/>
      <c r="E67" s="573"/>
      <c r="F67" s="577"/>
      <c r="G67" s="580"/>
      <c r="H67" s="583"/>
      <c r="I67" s="577"/>
      <c r="J67" s="587"/>
      <c r="K67" s="107"/>
      <c r="L67" s="37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3"/>
    </row>
    <row r="68" spans="1:24" ht="22.5" customHeight="1">
      <c r="A68" s="591"/>
      <c r="B68" s="568"/>
      <c r="C68" s="568"/>
      <c r="D68" s="572"/>
      <c r="E68" s="573"/>
      <c r="F68" s="577"/>
      <c r="G68" s="580"/>
      <c r="H68" s="583"/>
      <c r="I68" s="577"/>
      <c r="J68" s="587"/>
      <c r="K68" s="107"/>
      <c r="L68" s="37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3"/>
    </row>
    <row r="69" spans="1:24" ht="22.5" customHeight="1">
      <c r="A69" s="591"/>
      <c r="B69" s="568"/>
      <c r="C69" s="569"/>
      <c r="D69" s="574"/>
      <c r="E69" s="575"/>
      <c r="F69" s="578"/>
      <c r="G69" s="581"/>
      <c r="H69" s="584"/>
      <c r="I69" s="578"/>
      <c r="J69" s="588"/>
      <c r="K69" s="107"/>
      <c r="L69" s="37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3"/>
    </row>
    <row r="70" spans="1:24" ht="22.5" customHeight="1">
      <c r="A70" s="591"/>
      <c r="B70" s="568"/>
      <c r="C70" s="615" t="s">
        <v>587</v>
      </c>
      <c r="D70" s="570" t="s">
        <v>1053</v>
      </c>
      <c r="E70" s="571"/>
      <c r="F70" s="576" t="s">
        <v>486</v>
      </c>
      <c r="G70" s="579">
        <v>1</v>
      </c>
      <c r="H70" s="586">
        <v>57827338</v>
      </c>
      <c r="I70" s="585">
        <v>1</v>
      </c>
      <c r="J70" s="586">
        <f>(G70*H70*I70)</f>
        <v>57827338</v>
      </c>
      <c r="K70" s="107" t="s">
        <v>561</v>
      </c>
      <c r="L70" s="421">
        <f>J70</f>
        <v>57827338</v>
      </c>
      <c r="M70" s="42"/>
      <c r="N70" s="42"/>
      <c r="O70" s="476"/>
      <c r="P70" s="476"/>
      <c r="Q70" s="476"/>
      <c r="R70" s="476"/>
      <c r="S70" s="476"/>
      <c r="T70" s="477"/>
      <c r="U70" s="477"/>
      <c r="V70" s="477"/>
      <c r="W70" s="477"/>
      <c r="X70" s="475"/>
    </row>
    <row r="71" spans="1:24" ht="22.5" customHeight="1">
      <c r="A71" s="591"/>
      <c r="B71" s="568"/>
      <c r="C71" s="573"/>
      <c r="D71" s="572"/>
      <c r="E71" s="573"/>
      <c r="F71" s="577"/>
      <c r="G71" s="580"/>
      <c r="H71" s="587"/>
      <c r="I71" s="577"/>
      <c r="J71" s="587"/>
      <c r="K71" s="107"/>
      <c r="L71" s="37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3"/>
    </row>
    <row r="72" spans="1:24" ht="22.5" customHeight="1">
      <c r="A72" s="591"/>
      <c r="B72" s="568"/>
      <c r="C72" s="573"/>
      <c r="D72" s="572"/>
      <c r="E72" s="573"/>
      <c r="F72" s="577"/>
      <c r="G72" s="580"/>
      <c r="H72" s="587"/>
      <c r="I72" s="577"/>
      <c r="J72" s="587"/>
      <c r="K72" s="107"/>
      <c r="L72" s="37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3"/>
    </row>
    <row r="73" spans="1:24" ht="22.5" customHeight="1">
      <c r="A73" s="591"/>
      <c r="B73" s="568"/>
      <c r="C73" s="575"/>
      <c r="D73" s="574"/>
      <c r="E73" s="575"/>
      <c r="F73" s="578"/>
      <c r="G73" s="581"/>
      <c r="H73" s="588"/>
      <c r="I73" s="578"/>
      <c r="J73" s="588"/>
      <c r="K73" s="107"/>
      <c r="L73" s="37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3"/>
    </row>
    <row r="74" spans="1:24" ht="22.5" customHeight="1">
      <c r="A74" s="591"/>
      <c r="B74" s="568"/>
      <c r="C74" s="567" t="s">
        <v>587</v>
      </c>
      <c r="D74" s="570" t="s">
        <v>1053</v>
      </c>
      <c r="E74" s="571"/>
      <c r="F74" s="576" t="s">
        <v>486</v>
      </c>
      <c r="G74" s="579">
        <v>1</v>
      </c>
      <c r="H74" s="586">
        <v>465000000</v>
      </c>
      <c r="I74" s="585">
        <v>1</v>
      </c>
      <c r="J74" s="586">
        <f>(G74*H74*I74)</f>
        <v>465000000</v>
      </c>
      <c r="K74" s="107" t="s">
        <v>1005</v>
      </c>
      <c r="L74" s="421">
        <f>J74</f>
        <v>465000000</v>
      </c>
      <c r="M74" s="42"/>
      <c r="N74" s="42"/>
      <c r="O74" s="42"/>
      <c r="P74" s="42"/>
      <c r="Q74" s="42"/>
      <c r="R74" s="42"/>
      <c r="S74" s="42"/>
      <c r="T74" s="470"/>
      <c r="U74" s="470"/>
      <c r="V74" s="470"/>
      <c r="W74" s="470"/>
      <c r="X74" s="475"/>
    </row>
    <row r="75" spans="1:24" ht="22.5" customHeight="1">
      <c r="A75" s="591"/>
      <c r="B75" s="568"/>
      <c r="C75" s="568"/>
      <c r="D75" s="572"/>
      <c r="E75" s="573"/>
      <c r="F75" s="577"/>
      <c r="G75" s="580"/>
      <c r="H75" s="587"/>
      <c r="I75" s="577"/>
      <c r="J75" s="587"/>
      <c r="K75" s="107"/>
      <c r="L75" s="37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3"/>
    </row>
    <row r="76" spans="1:24" ht="22.5" customHeight="1">
      <c r="A76" s="591"/>
      <c r="B76" s="568"/>
      <c r="C76" s="568"/>
      <c r="D76" s="572"/>
      <c r="E76" s="573"/>
      <c r="F76" s="577"/>
      <c r="G76" s="580"/>
      <c r="H76" s="587"/>
      <c r="I76" s="577"/>
      <c r="J76" s="587"/>
      <c r="K76" s="107"/>
      <c r="L76" s="37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3"/>
    </row>
    <row r="77" spans="1:24" ht="22.5" customHeight="1">
      <c r="A77" s="592"/>
      <c r="B77" s="569"/>
      <c r="C77" s="569"/>
      <c r="D77" s="574"/>
      <c r="E77" s="575"/>
      <c r="F77" s="578"/>
      <c r="G77" s="581"/>
      <c r="H77" s="588"/>
      <c r="I77" s="578"/>
      <c r="J77" s="588"/>
      <c r="K77" s="107"/>
      <c r="L77" s="37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3"/>
    </row>
    <row r="78" spans="1:24" ht="57" customHeight="1">
      <c r="A78" s="590">
        <v>3</v>
      </c>
      <c r="B78" s="567" t="s">
        <v>1020</v>
      </c>
      <c r="C78" s="615" t="s">
        <v>592</v>
      </c>
      <c r="D78" s="570" t="s">
        <v>1054</v>
      </c>
      <c r="E78" s="571"/>
      <c r="F78" s="576" t="s">
        <v>486</v>
      </c>
      <c r="G78" s="579">
        <v>1</v>
      </c>
      <c r="H78" s="586">
        <v>8765461</v>
      </c>
      <c r="I78" s="585">
        <v>1</v>
      </c>
      <c r="J78" s="579">
        <f>(G78*H78*I78)</f>
        <v>8765461</v>
      </c>
      <c r="K78" s="107" t="s">
        <v>561</v>
      </c>
      <c r="L78" s="37">
        <f>J78</f>
        <v>8765461</v>
      </c>
      <c r="M78" s="42"/>
      <c r="N78" s="42"/>
      <c r="O78" s="42"/>
      <c r="P78" s="42"/>
      <c r="Q78" s="42"/>
      <c r="R78" s="42"/>
      <c r="S78" s="470"/>
      <c r="T78" s="42"/>
      <c r="U78" s="42"/>
      <c r="V78" s="42"/>
      <c r="W78" s="42"/>
      <c r="X78" s="43"/>
    </row>
    <row r="79" spans="1:24" ht="22.5" customHeight="1">
      <c r="A79" s="591"/>
      <c r="B79" s="568"/>
      <c r="C79" s="573"/>
      <c r="D79" s="572"/>
      <c r="E79" s="573"/>
      <c r="F79" s="577"/>
      <c r="G79" s="580"/>
      <c r="H79" s="587"/>
      <c r="I79" s="577"/>
      <c r="J79" s="580"/>
      <c r="K79" s="107"/>
      <c r="L79" s="37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3"/>
    </row>
    <row r="80" spans="1:24" ht="22.5" customHeight="1">
      <c r="A80" s="591"/>
      <c r="B80" s="568"/>
      <c r="C80" s="573"/>
      <c r="D80" s="572"/>
      <c r="E80" s="573"/>
      <c r="F80" s="577"/>
      <c r="G80" s="580"/>
      <c r="H80" s="587"/>
      <c r="I80" s="577"/>
      <c r="J80" s="580"/>
      <c r="K80" s="107"/>
      <c r="L80" s="37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3"/>
    </row>
    <row r="81" spans="1:24" ht="22.5" customHeight="1">
      <c r="A81" s="592"/>
      <c r="B81" s="569"/>
      <c r="C81" s="575"/>
      <c r="D81" s="574"/>
      <c r="E81" s="575"/>
      <c r="F81" s="578"/>
      <c r="G81" s="581"/>
      <c r="H81" s="588"/>
      <c r="I81" s="578"/>
      <c r="J81" s="581"/>
      <c r="K81" s="107"/>
      <c r="L81" s="37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3"/>
    </row>
    <row r="82" spans="1:24" ht="18.75" customHeight="1" thickBot="1">
      <c r="A82" s="605" t="s">
        <v>24</v>
      </c>
      <c r="B82" s="606"/>
      <c r="C82" s="606"/>
      <c r="D82" s="606"/>
      <c r="E82" s="606"/>
      <c r="F82" s="606"/>
      <c r="G82" s="606"/>
      <c r="H82" s="606"/>
      <c r="I82" s="607"/>
      <c r="J82" s="189">
        <f>SUM(J54:J81)</f>
        <v>679572958</v>
      </c>
      <c r="K82" s="190"/>
      <c r="L82" s="189">
        <f>SUM(L54:L81)</f>
        <v>679572958</v>
      </c>
      <c r="M82" s="638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40"/>
    </row>
    <row r="83" spans="1:24" ht="18" customHeight="1" thickBot="1">
      <c r="A83" s="47" t="s">
        <v>483</v>
      </c>
      <c r="B83" s="83"/>
      <c r="C83" s="83"/>
      <c r="D83" s="83"/>
      <c r="E83" s="83"/>
      <c r="F83" s="48"/>
      <c r="G83" s="49"/>
      <c r="H83" s="50"/>
      <c r="I83" s="51"/>
      <c r="J83" s="50"/>
      <c r="K83" s="50"/>
      <c r="L83" s="50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  <row r="84" spans="1:24" ht="12.75" customHeight="1" thickTop="1">
      <c r="A84" s="610" t="s">
        <v>359</v>
      </c>
      <c r="B84" s="598" t="s">
        <v>609</v>
      </c>
      <c r="C84" s="599"/>
      <c r="D84" s="599"/>
      <c r="E84" s="599"/>
      <c r="F84" s="600"/>
      <c r="G84" s="611" t="s">
        <v>26</v>
      </c>
      <c r="H84" s="613" t="s">
        <v>14</v>
      </c>
      <c r="I84" s="613" t="s">
        <v>25</v>
      </c>
      <c r="J84" s="759" t="s">
        <v>15</v>
      </c>
      <c r="K84" s="648" t="s">
        <v>126</v>
      </c>
      <c r="L84" s="648" t="s">
        <v>138</v>
      </c>
      <c r="M84" s="762" t="s">
        <v>16</v>
      </c>
      <c r="N84" s="762"/>
      <c r="O84" s="762"/>
      <c r="P84" s="762"/>
      <c r="Q84" s="762"/>
      <c r="R84" s="762"/>
      <c r="S84" s="762"/>
      <c r="T84" s="762"/>
      <c r="U84" s="762"/>
      <c r="V84" s="762"/>
      <c r="W84" s="762"/>
      <c r="X84" s="763"/>
    </row>
    <row r="85" spans="1:24" ht="16.5">
      <c r="A85" s="609"/>
      <c r="B85" s="601"/>
      <c r="C85" s="602"/>
      <c r="D85" s="602"/>
      <c r="E85" s="602"/>
      <c r="F85" s="603"/>
      <c r="G85" s="612"/>
      <c r="H85" s="614"/>
      <c r="I85" s="614"/>
      <c r="J85" s="504"/>
      <c r="K85" s="649"/>
      <c r="L85" s="649"/>
      <c r="M85" s="40" t="s">
        <v>17</v>
      </c>
      <c r="N85" s="40" t="s">
        <v>42</v>
      </c>
      <c r="O85" s="40" t="s">
        <v>18</v>
      </c>
      <c r="P85" s="40" t="s">
        <v>19</v>
      </c>
      <c r="Q85" s="40" t="s">
        <v>20</v>
      </c>
      <c r="R85" s="40" t="s">
        <v>21</v>
      </c>
      <c r="S85" s="40" t="s">
        <v>22</v>
      </c>
      <c r="T85" s="40" t="s">
        <v>23</v>
      </c>
      <c r="U85" s="40" t="s">
        <v>38</v>
      </c>
      <c r="V85" s="40" t="s">
        <v>39</v>
      </c>
      <c r="W85" s="40" t="s">
        <v>40</v>
      </c>
      <c r="X85" s="41" t="s">
        <v>41</v>
      </c>
    </row>
    <row r="86" spans="1:24" ht="27" customHeight="1">
      <c r="A86" s="274">
        <v>1</v>
      </c>
      <c r="B86" s="604" t="s">
        <v>600</v>
      </c>
      <c r="C86" s="604"/>
      <c r="D86" s="604"/>
      <c r="E86" s="604"/>
      <c r="F86" s="604"/>
      <c r="G86" s="294" t="s">
        <v>486</v>
      </c>
      <c r="H86" s="277"/>
      <c r="I86" s="294"/>
      <c r="J86" s="37"/>
      <c r="K86" s="107"/>
      <c r="L86" s="37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3"/>
    </row>
    <row r="87" spans="1:24" ht="27" customHeight="1">
      <c r="A87" s="274">
        <v>2</v>
      </c>
      <c r="B87" s="595" t="s">
        <v>587</v>
      </c>
      <c r="C87" s="596"/>
      <c r="D87" s="596"/>
      <c r="E87" s="596"/>
      <c r="F87" s="597"/>
      <c r="G87" s="407" t="s">
        <v>486</v>
      </c>
      <c r="H87" s="277">
        <v>1</v>
      </c>
      <c r="I87" s="407">
        <v>644925.84</v>
      </c>
      <c r="J87" s="37">
        <f>H87*I87</f>
        <v>644925.84</v>
      </c>
      <c r="K87" s="107" t="s">
        <v>555</v>
      </c>
      <c r="L87" s="37">
        <f>J87</f>
        <v>644925.84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3"/>
    </row>
    <row r="88" spans="1:24">
      <c r="A88" s="274">
        <v>3</v>
      </c>
      <c r="B88" s="604" t="s">
        <v>588</v>
      </c>
      <c r="C88" s="604" t="s">
        <v>604</v>
      </c>
      <c r="D88" s="604"/>
      <c r="E88" s="604"/>
      <c r="F88" s="604"/>
      <c r="G88" s="387" t="s">
        <v>486</v>
      </c>
      <c r="H88" s="277"/>
      <c r="I88" s="294"/>
      <c r="J88" s="37">
        <f t="shared" ref="J88:J95" si="3">H88*I88</f>
        <v>0</v>
      </c>
      <c r="K88" s="107"/>
      <c r="L88" s="37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3"/>
    </row>
    <row r="89" spans="1:24">
      <c r="A89" s="274">
        <v>4</v>
      </c>
      <c r="B89" s="604" t="s">
        <v>589</v>
      </c>
      <c r="C89" s="604" t="s">
        <v>604</v>
      </c>
      <c r="D89" s="604"/>
      <c r="E89" s="604"/>
      <c r="F89" s="604"/>
      <c r="G89" s="387" t="s">
        <v>486</v>
      </c>
      <c r="H89" s="277"/>
      <c r="I89" s="294"/>
      <c r="J89" s="37">
        <f t="shared" si="3"/>
        <v>0</v>
      </c>
      <c r="K89" s="107"/>
      <c r="L89" s="37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3"/>
    </row>
    <row r="90" spans="1:24" ht="29.25" customHeight="1">
      <c r="A90" s="274">
        <v>5</v>
      </c>
      <c r="B90" s="604" t="s">
        <v>590</v>
      </c>
      <c r="C90" s="604" t="s">
        <v>484</v>
      </c>
      <c r="D90" s="604"/>
      <c r="E90" s="604"/>
      <c r="F90" s="604"/>
      <c r="G90" s="294" t="s">
        <v>486</v>
      </c>
      <c r="H90" s="277">
        <v>1</v>
      </c>
      <c r="I90" s="422">
        <v>14786757</v>
      </c>
      <c r="J90" s="37">
        <f t="shared" si="3"/>
        <v>14786757</v>
      </c>
      <c r="K90" s="107" t="s">
        <v>555</v>
      </c>
      <c r="L90" s="37">
        <f>J90</f>
        <v>14786757</v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3"/>
    </row>
    <row r="91" spans="1:24" ht="27" customHeight="1">
      <c r="A91" s="274">
        <v>6</v>
      </c>
      <c r="B91" s="604" t="s">
        <v>591</v>
      </c>
      <c r="C91" s="604" t="s">
        <v>585</v>
      </c>
      <c r="D91" s="604"/>
      <c r="E91" s="604"/>
      <c r="F91" s="604"/>
      <c r="G91" s="294" t="s">
        <v>486</v>
      </c>
      <c r="H91" s="277"/>
      <c r="I91" s="294"/>
      <c r="J91" s="37">
        <f t="shared" si="3"/>
        <v>0</v>
      </c>
      <c r="K91" s="107"/>
      <c r="L91" s="37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3"/>
    </row>
    <row r="92" spans="1:24" ht="33.75">
      <c r="A92" s="274">
        <v>7</v>
      </c>
      <c r="B92" s="604" t="s">
        <v>597</v>
      </c>
      <c r="C92" s="604" t="s">
        <v>586</v>
      </c>
      <c r="D92" s="604"/>
      <c r="E92" s="604"/>
      <c r="F92" s="604"/>
      <c r="G92" s="294" t="s">
        <v>486</v>
      </c>
      <c r="H92" s="277">
        <v>1</v>
      </c>
      <c r="I92" s="422">
        <v>521560</v>
      </c>
      <c r="J92" s="37">
        <f t="shared" si="3"/>
        <v>521560</v>
      </c>
      <c r="K92" s="107" t="s">
        <v>555</v>
      </c>
      <c r="L92" s="37">
        <f>J92</f>
        <v>521560</v>
      </c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3"/>
    </row>
    <row r="93" spans="1:24">
      <c r="A93" s="274">
        <v>8</v>
      </c>
      <c r="B93" s="604" t="s">
        <v>594</v>
      </c>
      <c r="C93" s="604" t="s">
        <v>485</v>
      </c>
      <c r="D93" s="604"/>
      <c r="E93" s="604"/>
      <c r="F93" s="604"/>
      <c r="G93" s="294" t="s">
        <v>486</v>
      </c>
      <c r="H93" s="277"/>
      <c r="I93" s="294"/>
      <c r="J93" s="37">
        <f t="shared" si="3"/>
        <v>0</v>
      </c>
      <c r="K93" s="107"/>
      <c r="L93" s="37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3"/>
    </row>
    <row r="94" spans="1:24" ht="33.75">
      <c r="A94" s="274">
        <v>9</v>
      </c>
      <c r="B94" s="595" t="s">
        <v>1044</v>
      </c>
      <c r="C94" s="596"/>
      <c r="D94" s="596"/>
      <c r="E94" s="596"/>
      <c r="F94" s="597"/>
      <c r="G94" s="398" t="s">
        <v>486</v>
      </c>
      <c r="H94" s="277">
        <v>1</v>
      </c>
      <c r="I94" s="398">
        <v>771643</v>
      </c>
      <c r="J94" s="37">
        <f t="shared" si="3"/>
        <v>771643</v>
      </c>
      <c r="K94" s="107" t="s">
        <v>555</v>
      </c>
      <c r="L94" s="37">
        <v>771643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3"/>
    </row>
    <row r="95" spans="1:24" ht="22.5">
      <c r="A95" s="274">
        <v>10</v>
      </c>
      <c r="B95" s="595" t="s">
        <v>1043</v>
      </c>
      <c r="C95" s="596"/>
      <c r="D95" s="596"/>
      <c r="E95" s="596"/>
      <c r="F95" s="597"/>
      <c r="G95" s="398" t="s">
        <v>486</v>
      </c>
      <c r="H95" s="277">
        <v>1</v>
      </c>
      <c r="I95" s="398">
        <v>672662</v>
      </c>
      <c r="J95" s="37">
        <f t="shared" si="3"/>
        <v>672662</v>
      </c>
      <c r="K95" s="107" t="s">
        <v>561</v>
      </c>
      <c r="L95" s="37">
        <v>672662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3"/>
    </row>
    <row r="96" spans="1:24">
      <c r="A96" s="274">
        <v>11</v>
      </c>
      <c r="B96" s="595" t="s">
        <v>452</v>
      </c>
      <c r="C96" s="596"/>
      <c r="D96" s="596"/>
      <c r="E96" s="596"/>
      <c r="F96" s="597"/>
      <c r="G96" s="398" t="s">
        <v>486</v>
      </c>
      <c r="H96" s="277"/>
      <c r="I96" s="398"/>
      <c r="J96" s="37"/>
      <c r="K96" s="107"/>
      <c r="L96" s="37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3"/>
    </row>
    <row r="97" spans="1:24">
      <c r="A97" s="274">
        <v>12</v>
      </c>
      <c r="B97" s="595" t="s">
        <v>452</v>
      </c>
      <c r="C97" s="596"/>
      <c r="D97" s="596"/>
      <c r="E97" s="596"/>
      <c r="F97" s="597"/>
      <c r="G97" s="398" t="s">
        <v>486</v>
      </c>
      <c r="H97" s="277"/>
      <c r="I97" s="398"/>
      <c r="J97" s="37"/>
      <c r="K97" s="107"/>
      <c r="L97" s="37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3"/>
    </row>
    <row r="98" spans="1:24">
      <c r="A98" s="295" t="s">
        <v>452</v>
      </c>
      <c r="B98" s="595" t="s">
        <v>452</v>
      </c>
      <c r="C98" s="596"/>
      <c r="D98" s="596"/>
      <c r="E98" s="596"/>
      <c r="F98" s="597"/>
      <c r="G98" s="398" t="s">
        <v>486</v>
      </c>
      <c r="H98" s="277"/>
      <c r="I98" s="294"/>
      <c r="J98" s="37"/>
      <c r="K98" s="107"/>
      <c r="L98" s="37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3"/>
    </row>
    <row r="99" spans="1:24" ht="18.75" customHeight="1">
      <c r="A99" s="760" t="s">
        <v>24</v>
      </c>
      <c r="B99" s="761"/>
      <c r="C99" s="761"/>
      <c r="D99" s="761"/>
      <c r="E99" s="761"/>
      <c r="F99" s="761"/>
      <c r="G99" s="761"/>
      <c r="H99" s="761"/>
      <c r="I99" s="761"/>
      <c r="J99" s="296">
        <f>SUM(J86:J98)</f>
        <v>17397547.84</v>
      </c>
      <c r="K99" s="299"/>
      <c r="L99" s="296">
        <f>SUM(L86:L98)</f>
        <v>17397547.84</v>
      </c>
      <c r="M99" s="300"/>
      <c r="N99" s="301"/>
      <c r="O99" s="301"/>
      <c r="P99" s="397"/>
      <c r="Q99" s="301"/>
      <c r="R99" s="301"/>
      <c r="S99" s="301"/>
      <c r="T99" s="301"/>
      <c r="U99" s="301"/>
      <c r="V99" s="301"/>
      <c r="W99" s="301"/>
      <c r="X99" s="302"/>
    </row>
    <row r="100" spans="1:24" ht="13.5" customHeight="1">
      <c r="A100" s="745"/>
      <c r="B100" s="746"/>
      <c r="C100" s="746"/>
      <c r="D100" s="746"/>
      <c r="E100" s="746"/>
      <c r="F100" s="746"/>
      <c r="G100" s="746"/>
      <c r="H100" s="746"/>
      <c r="I100" s="746"/>
      <c r="J100" s="746"/>
      <c r="K100" s="746"/>
      <c r="L100" s="746"/>
      <c r="M100" s="746"/>
      <c r="N100" s="746"/>
      <c r="O100" s="746"/>
      <c r="P100" s="746"/>
      <c r="Q100" s="746"/>
      <c r="R100" s="746"/>
      <c r="S100" s="746"/>
      <c r="T100" s="746"/>
      <c r="U100" s="746"/>
      <c r="V100" s="746"/>
      <c r="W100" s="746"/>
      <c r="X100" s="747"/>
    </row>
    <row r="101" spans="1:24" ht="18.75" customHeight="1">
      <c r="A101" s="742" t="s">
        <v>1001</v>
      </c>
      <c r="B101" s="743"/>
      <c r="C101" s="743"/>
      <c r="D101" s="743"/>
      <c r="E101" s="743"/>
      <c r="F101" s="743"/>
      <c r="G101" s="743"/>
      <c r="H101" s="743"/>
      <c r="I101" s="744"/>
      <c r="J101" s="296">
        <f>L42+L50+L82</f>
        <v>796492958</v>
      </c>
      <c r="K101" s="748"/>
      <c r="L101" s="749"/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50"/>
    </row>
    <row r="102" spans="1:24" ht="18.75" customHeight="1">
      <c r="A102" s="742" t="s">
        <v>1004</v>
      </c>
      <c r="B102" s="743"/>
      <c r="C102" s="743"/>
      <c r="D102" s="743"/>
      <c r="E102" s="743"/>
      <c r="F102" s="743"/>
      <c r="G102" s="743"/>
      <c r="H102" s="743"/>
      <c r="I102" s="744"/>
      <c r="J102" s="296">
        <f>K24+J99</f>
        <v>203279461.84</v>
      </c>
      <c r="K102" s="751"/>
      <c r="L102" s="752"/>
      <c r="M102" s="752"/>
      <c r="N102" s="752"/>
      <c r="O102" s="752"/>
      <c r="P102" s="752"/>
      <c r="Q102" s="752"/>
      <c r="R102" s="752"/>
      <c r="S102" s="752"/>
      <c r="T102" s="752"/>
      <c r="U102" s="752"/>
      <c r="V102" s="752"/>
      <c r="W102" s="752"/>
      <c r="X102" s="753"/>
    </row>
    <row r="103" spans="1:24" ht="18.75" customHeight="1" thickBot="1">
      <c r="A103" s="757" t="s">
        <v>607</v>
      </c>
      <c r="B103" s="758"/>
      <c r="C103" s="758"/>
      <c r="D103" s="758"/>
      <c r="E103" s="758"/>
      <c r="F103" s="758"/>
      <c r="G103" s="758"/>
      <c r="H103" s="758"/>
      <c r="I103" s="758"/>
      <c r="J103" s="189">
        <f>J101+J102</f>
        <v>999772419.84000003</v>
      </c>
      <c r="K103" s="754"/>
      <c r="L103" s="755"/>
      <c r="M103" s="755"/>
      <c r="N103" s="755"/>
      <c r="O103" s="755"/>
      <c r="P103" s="755"/>
      <c r="Q103" s="755"/>
      <c r="R103" s="755"/>
      <c r="S103" s="755"/>
      <c r="T103" s="755"/>
      <c r="U103" s="755"/>
      <c r="V103" s="755"/>
      <c r="W103" s="755"/>
      <c r="X103" s="756"/>
    </row>
    <row r="104" spans="1:24">
      <c r="A104" s="12"/>
      <c r="B104" s="12"/>
    </row>
    <row r="105" spans="1:24">
      <c r="A105" s="12"/>
      <c r="B105" s="12"/>
      <c r="I105" s="399" t="s">
        <v>1002</v>
      </c>
      <c r="J105" s="10">
        <f>+'POA H.A.'!I12</f>
        <v>796492958</v>
      </c>
    </row>
    <row r="106" spans="1:24">
      <c r="A106" s="12"/>
      <c r="B106" s="12"/>
    </row>
    <row r="107" spans="1:24">
      <c r="A107" s="12"/>
      <c r="B107" s="12"/>
    </row>
    <row r="108" spans="1:24">
      <c r="A108" s="12"/>
      <c r="B108" s="12"/>
      <c r="E108" s="423"/>
    </row>
    <row r="109" spans="1:24">
      <c r="A109" s="12"/>
      <c r="B109" s="12"/>
    </row>
    <row r="110" spans="1:24">
      <c r="A110" s="12"/>
      <c r="B110" s="12"/>
    </row>
    <row r="111" spans="1:24">
      <c r="A111" s="12"/>
      <c r="B111" s="12"/>
    </row>
    <row r="112" spans="1:24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  <row r="118" spans="1:2">
      <c r="A118" s="12"/>
      <c r="B118" s="12"/>
    </row>
    <row r="119" spans="1:2">
      <c r="A119" s="12"/>
      <c r="B119" s="12"/>
    </row>
    <row r="120" spans="1:2">
      <c r="A120" s="12"/>
      <c r="B120" s="12"/>
    </row>
    <row r="121" spans="1:2">
      <c r="A121" s="12"/>
      <c r="B121" s="12"/>
    </row>
    <row r="122" spans="1:2">
      <c r="A122" s="12"/>
      <c r="B122" s="12"/>
    </row>
    <row r="123" spans="1:2">
      <c r="A123" s="12"/>
      <c r="B123" s="12"/>
    </row>
  </sheetData>
  <autoFilter ref="A26:L99"/>
  <mergeCells count="205">
    <mergeCell ref="M82:X82"/>
    <mergeCell ref="A102:I102"/>
    <mergeCell ref="A100:X100"/>
    <mergeCell ref="B98:F98"/>
    <mergeCell ref="A101:I101"/>
    <mergeCell ref="K101:X103"/>
    <mergeCell ref="A103:I103"/>
    <mergeCell ref="J84:J85"/>
    <mergeCell ref="K84:K85"/>
    <mergeCell ref="L84:L85"/>
    <mergeCell ref="A99:I99"/>
    <mergeCell ref="B86:F86"/>
    <mergeCell ref="B87:F87"/>
    <mergeCell ref="B89:F89"/>
    <mergeCell ref="B90:F90"/>
    <mergeCell ref="B91:F91"/>
    <mergeCell ref="B92:F92"/>
    <mergeCell ref="B93:F93"/>
    <mergeCell ref="M84:X84"/>
    <mergeCell ref="A24:J24"/>
    <mergeCell ref="A14:F14"/>
    <mergeCell ref="L21:X21"/>
    <mergeCell ref="K26:K27"/>
    <mergeCell ref="L17:X17"/>
    <mergeCell ref="L18:X18"/>
    <mergeCell ref="L19:X19"/>
    <mergeCell ref="L24:X24"/>
    <mergeCell ref="J10:J11"/>
    <mergeCell ref="F26:F27"/>
    <mergeCell ref="H10:H11"/>
    <mergeCell ref="A25:J25"/>
    <mergeCell ref="A10:F11"/>
    <mergeCell ref="A12:F12"/>
    <mergeCell ref="A19:F19"/>
    <mergeCell ref="G10:G11"/>
    <mergeCell ref="I10:I11"/>
    <mergeCell ref="A13:F13"/>
    <mergeCell ref="L20:X20"/>
    <mergeCell ref="L22:X22"/>
    <mergeCell ref="J26:J27"/>
    <mergeCell ref="L10:X11"/>
    <mergeCell ref="Q1:X1"/>
    <mergeCell ref="Q2:X2"/>
    <mergeCell ref="L12:X12"/>
    <mergeCell ref="L13:X13"/>
    <mergeCell ref="L14:X14"/>
    <mergeCell ref="L15:X15"/>
    <mergeCell ref="L16:X16"/>
    <mergeCell ref="L26:L27"/>
    <mergeCell ref="U3:X3"/>
    <mergeCell ref="M26:X26"/>
    <mergeCell ref="A5:X6"/>
    <mergeCell ref="Q4:T4"/>
    <mergeCell ref="U4:X4"/>
    <mergeCell ref="Q3:T3"/>
    <mergeCell ref="A1:B4"/>
    <mergeCell ref="A7:X8"/>
    <mergeCell ref="A9:I9"/>
    <mergeCell ref="C1:P2"/>
    <mergeCell ref="C3:P4"/>
    <mergeCell ref="A15:F15"/>
    <mergeCell ref="A17:F17"/>
    <mergeCell ref="A18:F18"/>
    <mergeCell ref="A16:F16"/>
    <mergeCell ref="K10:K11"/>
    <mergeCell ref="J38:J41"/>
    <mergeCell ref="A20:F20"/>
    <mergeCell ref="C26:C27"/>
    <mergeCell ref="D26:D27"/>
    <mergeCell ref="D30:D33"/>
    <mergeCell ref="A22:F22"/>
    <mergeCell ref="D38:D41"/>
    <mergeCell ref="G38:G41"/>
    <mergeCell ref="H38:H41"/>
    <mergeCell ref="J34:J37"/>
    <mergeCell ref="I30:I33"/>
    <mergeCell ref="J30:J33"/>
    <mergeCell ref="B26:B27"/>
    <mergeCell ref="E30:E33"/>
    <mergeCell ref="B30:B33"/>
    <mergeCell ref="B34:B37"/>
    <mergeCell ref="B38:B41"/>
    <mergeCell ref="A21:F21"/>
    <mergeCell ref="C34:C37"/>
    <mergeCell ref="A26:A27"/>
    <mergeCell ref="E26:E27"/>
    <mergeCell ref="F30:F33"/>
    <mergeCell ref="G30:G33"/>
    <mergeCell ref="G26:G27"/>
    <mergeCell ref="I78:I81"/>
    <mergeCell ref="G58:G61"/>
    <mergeCell ref="I38:I41"/>
    <mergeCell ref="F52:F53"/>
    <mergeCell ref="D34:D37"/>
    <mergeCell ref="E34:E37"/>
    <mergeCell ref="F34:F37"/>
    <mergeCell ref="A43:E43"/>
    <mergeCell ref="A34:A41"/>
    <mergeCell ref="G54:G57"/>
    <mergeCell ref="B78:B81"/>
    <mergeCell ref="C62:C65"/>
    <mergeCell ref="M42:X42"/>
    <mergeCell ref="M50:X50"/>
    <mergeCell ref="J44:J45"/>
    <mergeCell ref="M44:X44"/>
    <mergeCell ref="G44:G45"/>
    <mergeCell ref="K44:K45"/>
    <mergeCell ref="L44:L45"/>
    <mergeCell ref="M52:X52"/>
    <mergeCell ref="K52:K53"/>
    <mergeCell ref="I44:I45"/>
    <mergeCell ref="G52:G53"/>
    <mergeCell ref="L52:L53"/>
    <mergeCell ref="J52:J53"/>
    <mergeCell ref="H44:H45"/>
    <mergeCell ref="I26:I27"/>
    <mergeCell ref="C52:C53"/>
    <mergeCell ref="G34:G37"/>
    <mergeCell ref="H34:H37"/>
    <mergeCell ref="H30:H33"/>
    <mergeCell ref="A42:I42"/>
    <mergeCell ref="A50:I50"/>
    <mergeCell ref="D46:E46"/>
    <mergeCell ref="D49:E49"/>
    <mergeCell ref="H52:H53"/>
    <mergeCell ref="D47:E47"/>
    <mergeCell ref="D48:E48"/>
    <mergeCell ref="B44:B45"/>
    <mergeCell ref="B52:B53"/>
    <mergeCell ref="C44:C45"/>
    <mergeCell ref="D44:E45"/>
    <mergeCell ref="D52:E53"/>
    <mergeCell ref="I34:I37"/>
    <mergeCell ref="C78:C81"/>
    <mergeCell ref="D78:E81"/>
    <mergeCell ref="C54:C57"/>
    <mergeCell ref="A30:A33"/>
    <mergeCell ref="C30:C33"/>
    <mergeCell ref="C38:C41"/>
    <mergeCell ref="E38:E41"/>
    <mergeCell ref="F38:F41"/>
    <mergeCell ref="H26:H27"/>
    <mergeCell ref="D54:E57"/>
    <mergeCell ref="D58:E61"/>
    <mergeCell ref="F54:F57"/>
    <mergeCell ref="G78:G81"/>
    <mergeCell ref="H78:H81"/>
    <mergeCell ref="J70:J73"/>
    <mergeCell ref="I54:I57"/>
    <mergeCell ref="J54:J57"/>
    <mergeCell ref="H54:H57"/>
    <mergeCell ref="C70:C73"/>
    <mergeCell ref="D70:E73"/>
    <mergeCell ref="F70:F73"/>
    <mergeCell ref="G70:G73"/>
    <mergeCell ref="H70:H73"/>
    <mergeCell ref="H58:H61"/>
    <mergeCell ref="F44:F45"/>
    <mergeCell ref="I70:I73"/>
    <mergeCell ref="I58:I61"/>
    <mergeCell ref="B97:F97"/>
    <mergeCell ref="B94:F94"/>
    <mergeCell ref="B95:F95"/>
    <mergeCell ref="B96:F96"/>
    <mergeCell ref="B84:F85"/>
    <mergeCell ref="B88:F88"/>
    <mergeCell ref="A82:I82"/>
    <mergeCell ref="A52:A53"/>
    <mergeCell ref="A84:A85"/>
    <mergeCell ref="G84:G85"/>
    <mergeCell ref="H84:H85"/>
    <mergeCell ref="I84:I85"/>
    <mergeCell ref="A78:A81"/>
    <mergeCell ref="A54:A57"/>
    <mergeCell ref="C58:C61"/>
    <mergeCell ref="A51:J51"/>
    <mergeCell ref="A44:A45"/>
    <mergeCell ref="I52:I53"/>
    <mergeCell ref="J78:J81"/>
    <mergeCell ref="F78:F81"/>
    <mergeCell ref="F58:F61"/>
    <mergeCell ref="A23:F23"/>
    <mergeCell ref="B54:B57"/>
    <mergeCell ref="D62:E65"/>
    <mergeCell ref="F62:F65"/>
    <mergeCell ref="G62:G65"/>
    <mergeCell ref="H62:H65"/>
    <mergeCell ref="I62:I65"/>
    <mergeCell ref="J62:J65"/>
    <mergeCell ref="C66:C69"/>
    <mergeCell ref="D66:E69"/>
    <mergeCell ref="F66:F69"/>
    <mergeCell ref="G66:G69"/>
    <mergeCell ref="H66:H69"/>
    <mergeCell ref="I66:I69"/>
    <mergeCell ref="J66:J69"/>
    <mergeCell ref="B58:B77"/>
    <mergeCell ref="A58:A77"/>
    <mergeCell ref="C74:C77"/>
    <mergeCell ref="D74:E77"/>
    <mergeCell ref="F74:F77"/>
    <mergeCell ref="G74:G77"/>
    <mergeCell ref="H74:H77"/>
    <mergeCell ref="I74:I77"/>
    <mergeCell ref="J74:J77"/>
  </mergeCells>
  <phoneticPr fontId="0" type="noConversion"/>
  <printOptions horizontalCentered="1" verticalCentered="1"/>
  <pageMargins left="0" right="0" top="0" bottom="0" header="0" footer="0"/>
  <pageSetup paperSize="122" scale="29" orientation="landscape" r:id="rId1"/>
  <headerFooter alignWithMargins="0"/>
  <rowBreaks count="1" manualBreakCount="1">
    <brk id="42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'TABLA IMGS CODIGOS FUENTES'!$AD$9:$AD$45</xm:f>
          </x14:formula1>
          <xm:sqref>K46:K49 K54:K81 K86:K98 K28:K41</xm:sqref>
        </x14:dataValidation>
        <x14:dataValidation type="list" allowBlank="1" showInputMessage="1" showErrorMessage="1">
          <x14:formula1>
            <xm:f>'TABLA IMGS CODIGOS FUENTES'!$X$9:$X$23</xm:f>
          </x14:formula1>
          <xm:sqref>C46:C49</xm:sqref>
        </x14:dataValidation>
        <x14:dataValidation type="list" allowBlank="1" showInputMessage="1" showErrorMessage="1">
          <x14:formula1>
            <xm:f>'TABLA IMGS CODIGOS FUENTES'!$X$9:$X$21</xm:f>
          </x14:formula1>
          <xm:sqref>C34:C41 C54:C62 C66 C70:C74 C78:C81 C28:C30</xm:sqref>
        </x14:dataValidation>
        <x14:dataValidation type="list" allowBlank="1" showInputMessage="1" showErrorMessage="1">
          <x14:formula1>
            <xm:f>'POA H.A.'!$F$17:$F$20</xm:f>
          </x14:formula1>
          <xm:sqref>B38 B46:B49 B34 B58 B54 B78 B28:B30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view="pageBreakPreview" zoomScaleNormal="100" zoomScaleSheetLayoutView="100" workbookViewId="0">
      <selection activeCell="B19" sqref="B19:C19"/>
    </sheetView>
  </sheetViews>
  <sheetFormatPr baseColWidth="10" defaultColWidth="11.42578125" defaultRowHeight="12"/>
  <cols>
    <col min="1" max="1" width="23.42578125" style="12" customWidth="1"/>
    <col min="2" max="2" width="26.5703125" style="12" customWidth="1"/>
    <col min="3" max="3" width="24" style="12" customWidth="1"/>
    <col min="4" max="4" width="16.28515625" style="12" customWidth="1"/>
    <col min="5" max="5" width="10.7109375" style="12" customWidth="1"/>
    <col min="6" max="6" width="14.42578125" style="16" customWidth="1"/>
    <col min="7" max="7" width="17" style="17" customWidth="1"/>
    <col min="8" max="16384" width="11.42578125" style="12"/>
  </cols>
  <sheetData>
    <row r="1" spans="1:13" ht="26.25" customHeight="1">
      <c r="A1" s="769"/>
      <c r="B1" s="774" t="s">
        <v>33</v>
      </c>
      <c r="C1" s="774"/>
      <c r="D1" s="774"/>
      <c r="E1" s="774"/>
      <c r="F1" s="772" t="s">
        <v>63</v>
      </c>
      <c r="G1" s="772"/>
    </row>
    <row r="2" spans="1:13" ht="26.25" customHeight="1">
      <c r="A2" s="770"/>
      <c r="B2" s="774"/>
      <c r="C2" s="774"/>
      <c r="D2" s="774"/>
      <c r="E2" s="774"/>
      <c r="F2" s="772" t="s">
        <v>35</v>
      </c>
      <c r="G2" s="772"/>
    </row>
    <row r="3" spans="1:13" s="1" customFormat="1" ht="26.25" customHeight="1">
      <c r="A3" s="770"/>
      <c r="B3" s="773" t="s">
        <v>34</v>
      </c>
      <c r="C3" s="773"/>
      <c r="D3" s="773"/>
      <c r="E3" s="773"/>
      <c r="F3" s="74" t="s">
        <v>36</v>
      </c>
      <c r="G3" s="74" t="s">
        <v>995</v>
      </c>
      <c r="H3" s="5"/>
      <c r="I3" s="5"/>
      <c r="J3" s="5"/>
      <c r="K3" s="5"/>
      <c r="L3" s="5"/>
      <c r="M3" s="5"/>
    </row>
    <row r="4" spans="1:13" s="1" customFormat="1" ht="26.25" customHeight="1">
      <c r="A4" s="771"/>
      <c r="B4" s="773"/>
      <c r="C4" s="773"/>
      <c r="D4" s="773"/>
      <c r="E4" s="773"/>
      <c r="F4" s="74" t="str">
        <f>+'POA H.B.'!Q4</f>
        <v>Versión 3</v>
      </c>
      <c r="G4" s="390">
        <f>+'POA H.B.'!U4</f>
        <v>44557</v>
      </c>
      <c r="H4" s="5"/>
      <c r="I4" s="5"/>
      <c r="J4" s="5"/>
      <c r="K4" s="5"/>
      <c r="L4" s="5"/>
      <c r="M4" s="5"/>
    </row>
    <row r="5" spans="1:13" s="1" customFormat="1" ht="21" customHeight="1">
      <c r="A5" s="777" t="s">
        <v>37</v>
      </c>
      <c r="B5" s="777"/>
      <c r="C5" s="777"/>
      <c r="D5" s="777"/>
      <c r="E5" s="777"/>
      <c r="F5" s="777"/>
      <c r="G5" s="777"/>
      <c r="H5" s="5"/>
      <c r="I5" s="5"/>
      <c r="J5" s="5"/>
      <c r="K5" s="5"/>
      <c r="L5" s="5"/>
      <c r="M5" s="5"/>
    </row>
    <row r="6" spans="1:13" ht="28.5" customHeight="1">
      <c r="A6" s="778" t="s">
        <v>473</v>
      </c>
      <c r="B6" s="779"/>
      <c r="C6" s="779"/>
      <c r="D6" s="779"/>
      <c r="E6" s="779"/>
      <c r="F6" s="779"/>
      <c r="G6" s="780"/>
    </row>
    <row r="7" spans="1:13" ht="55.5" customHeight="1">
      <c r="A7" s="18" t="s">
        <v>49</v>
      </c>
      <c r="B7" s="764" t="s">
        <v>48</v>
      </c>
      <c r="C7" s="765"/>
      <c r="D7" s="19" t="s">
        <v>26</v>
      </c>
      <c r="E7" s="20" t="s">
        <v>32</v>
      </c>
      <c r="F7" s="21" t="s">
        <v>474</v>
      </c>
      <c r="G7" s="20" t="s">
        <v>50</v>
      </c>
    </row>
    <row r="8" spans="1:13" ht="26.25" customHeight="1">
      <c r="A8" s="24"/>
      <c r="B8" s="775"/>
      <c r="C8" s="776"/>
      <c r="D8" s="30"/>
      <c r="E8" s="30"/>
      <c r="F8" s="31"/>
      <c r="G8" s="32"/>
    </row>
    <row r="9" spans="1:13" ht="26.25" customHeight="1">
      <c r="A9" s="24"/>
      <c r="B9" s="775"/>
      <c r="C9" s="776"/>
      <c r="D9" s="30"/>
      <c r="E9" s="30"/>
      <c r="F9" s="31"/>
      <c r="G9" s="32"/>
    </row>
    <row r="10" spans="1:13" ht="26.25" customHeight="1">
      <c r="A10" s="24"/>
      <c r="B10" s="775"/>
      <c r="C10" s="776"/>
      <c r="D10" s="30"/>
      <c r="E10" s="30"/>
      <c r="F10" s="31"/>
      <c r="G10" s="32"/>
    </row>
    <row r="11" spans="1:13" ht="26.25" customHeight="1">
      <c r="A11" s="24"/>
      <c r="B11" s="775"/>
      <c r="C11" s="776"/>
      <c r="D11" s="30"/>
      <c r="E11" s="30"/>
      <c r="F11" s="31"/>
      <c r="G11" s="32"/>
    </row>
    <row r="12" spans="1:13" ht="26.25" customHeight="1">
      <c r="A12" s="24"/>
      <c r="B12" s="775"/>
      <c r="C12" s="776"/>
      <c r="D12" s="30"/>
      <c r="E12" s="30"/>
      <c r="F12" s="31"/>
      <c r="G12" s="32"/>
    </row>
    <row r="13" spans="1:13" ht="26.25" customHeight="1">
      <c r="A13" s="24"/>
      <c r="B13" s="775"/>
      <c r="C13" s="776"/>
      <c r="D13" s="30"/>
      <c r="E13" s="30"/>
      <c r="F13" s="31"/>
      <c r="G13" s="32"/>
    </row>
    <row r="14" spans="1:13" ht="26.25" customHeight="1">
      <c r="A14" s="24"/>
      <c r="B14" s="775"/>
      <c r="C14" s="776"/>
      <c r="D14" s="30"/>
      <c r="E14" s="30"/>
      <c r="F14" s="31"/>
      <c r="G14" s="32"/>
    </row>
    <row r="15" spans="1:13" ht="26.25" customHeight="1">
      <c r="A15" s="24"/>
      <c r="B15" s="775"/>
      <c r="C15" s="776"/>
      <c r="D15" s="30"/>
      <c r="E15" s="30"/>
      <c r="F15" s="31"/>
      <c r="G15" s="32"/>
    </row>
    <row r="16" spans="1:13" ht="26.25" customHeight="1">
      <c r="A16" s="24"/>
      <c r="B16" s="775"/>
      <c r="C16" s="776"/>
      <c r="D16" s="30"/>
      <c r="E16" s="30"/>
      <c r="F16" s="31"/>
      <c r="G16" s="32"/>
    </row>
    <row r="17" spans="1:8" ht="26.25" customHeight="1">
      <c r="A17" s="24"/>
      <c r="B17" s="775"/>
      <c r="C17" s="776"/>
      <c r="D17" s="30"/>
      <c r="E17" s="30"/>
      <c r="F17" s="31"/>
      <c r="G17" s="32"/>
    </row>
    <row r="18" spans="1:8" ht="26.25" customHeight="1">
      <c r="A18" s="24"/>
      <c r="B18" s="775"/>
      <c r="C18" s="776"/>
      <c r="D18" s="30"/>
      <c r="E18" s="30"/>
      <c r="F18" s="31"/>
      <c r="G18" s="32"/>
    </row>
    <row r="19" spans="1:8" ht="26.25" customHeight="1">
      <c r="A19" s="24"/>
      <c r="B19" s="775"/>
      <c r="C19" s="776"/>
      <c r="D19" s="30"/>
      <c r="E19" s="30"/>
      <c r="F19" s="31"/>
      <c r="G19" s="32"/>
    </row>
    <row r="20" spans="1:8" ht="26.25" customHeight="1">
      <c r="A20" s="24"/>
      <c r="B20" s="775"/>
      <c r="C20" s="776"/>
      <c r="D20" s="30"/>
      <c r="E20" s="30"/>
      <c r="F20" s="31"/>
      <c r="G20" s="32"/>
    </row>
    <row r="21" spans="1:8" ht="26.25" customHeight="1">
      <c r="A21" s="24"/>
      <c r="B21" s="775"/>
      <c r="C21" s="776"/>
      <c r="D21" s="30"/>
      <c r="E21" s="30"/>
      <c r="F21" s="31"/>
      <c r="G21" s="32"/>
    </row>
    <row r="22" spans="1:8" ht="26.25" customHeight="1">
      <c r="A22" s="24"/>
      <c r="B22" s="775"/>
      <c r="C22" s="776"/>
      <c r="D22" s="30"/>
      <c r="E22" s="30"/>
      <c r="F22" s="31"/>
      <c r="G22" s="32"/>
    </row>
    <row r="23" spans="1:8" ht="26.25" customHeight="1">
      <c r="A23" s="24"/>
      <c r="B23" s="775"/>
      <c r="C23" s="776"/>
      <c r="D23" s="30"/>
      <c r="E23" s="30"/>
      <c r="F23" s="31"/>
      <c r="G23" s="32"/>
    </row>
    <row r="24" spans="1:8" ht="26.25" customHeight="1">
      <c r="A24" s="24"/>
      <c r="B24" s="775"/>
      <c r="C24" s="776"/>
      <c r="D24" s="30"/>
      <c r="E24" s="30"/>
      <c r="F24" s="31"/>
      <c r="G24" s="32"/>
    </row>
    <row r="25" spans="1:8" ht="26.25" customHeight="1">
      <c r="A25" s="24"/>
      <c r="B25" s="775"/>
      <c r="C25" s="776"/>
      <c r="D25" s="30"/>
      <c r="E25" s="30"/>
      <c r="F25" s="31"/>
      <c r="G25" s="32"/>
    </row>
    <row r="26" spans="1:8" ht="26.25" customHeight="1">
      <c r="A26" s="24"/>
      <c r="B26" s="775"/>
      <c r="C26" s="776"/>
      <c r="D26" s="30"/>
      <c r="E26" s="30"/>
      <c r="F26" s="31"/>
      <c r="G26" s="32"/>
    </row>
    <row r="27" spans="1:8" ht="26.25" customHeight="1">
      <c r="A27" s="24"/>
      <c r="B27" s="775"/>
      <c r="C27" s="776"/>
      <c r="D27" s="30"/>
      <c r="E27" s="30"/>
      <c r="F27" s="31"/>
      <c r="G27" s="32"/>
    </row>
    <row r="28" spans="1:8" ht="26.25" customHeight="1">
      <c r="A28" s="24"/>
      <c r="B28" s="775"/>
      <c r="C28" s="776"/>
      <c r="D28" s="30"/>
      <c r="E28" s="30"/>
      <c r="F28" s="31"/>
      <c r="G28" s="32"/>
    </row>
    <row r="29" spans="1:8" s="15" customFormat="1" ht="22.5" customHeight="1">
      <c r="A29" s="766" t="s">
        <v>65</v>
      </c>
      <c r="B29" s="767"/>
      <c r="C29" s="767"/>
      <c r="D29" s="767"/>
      <c r="E29" s="767"/>
      <c r="F29" s="768"/>
      <c r="G29" s="22">
        <f>SUM(G8:G8)</f>
        <v>0</v>
      </c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F31" s="12"/>
      <c r="G31" s="12"/>
    </row>
    <row r="32" spans="1:8" ht="12.75" customHeight="1">
      <c r="F32" s="12"/>
      <c r="G32" s="12"/>
    </row>
    <row r="33" spans="2:8">
      <c r="F33" s="12"/>
      <c r="G33" s="12"/>
    </row>
    <row r="34" spans="2:8">
      <c r="F34" s="12"/>
      <c r="G34" s="12"/>
    </row>
    <row r="35" spans="2:8">
      <c r="F35" s="12"/>
      <c r="G35" s="12"/>
    </row>
    <row r="36" spans="2:8">
      <c r="F36" s="12"/>
      <c r="G36" s="12"/>
    </row>
    <row r="37" spans="2:8">
      <c r="F37" s="12"/>
      <c r="G37" s="12"/>
    </row>
    <row r="38" spans="2:8">
      <c r="F38" s="12"/>
      <c r="G38" s="12"/>
    </row>
    <row r="39" spans="2:8">
      <c r="F39" s="12"/>
      <c r="G39" s="12"/>
    </row>
    <row r="40" spans="2:8">
      <c r="F40" s="12"/>
      <c r="G40" s="12"/>
    </row>
    <row r="41" spans="2:8">
      <c r="F41" s="12"/>
      <c r="G41" s="12"/>
    </row>
    <row r="42" spans="2:8">
      <c r="F42" s="12"/>
      <c r="G42" s="12"/>
    </row>
    <row r="43" spans="2:8">
      <c r="F43" s="12"/>
      <c r="G43" s="12"/>
    </row>
    <row r="44" spans="2:8">
      <c r="F44" s="12"/>
      <c r="G44" s="12"/>
    </row>
    <row r="45" spans="2:8">
      <c r="F45" s="12"/>
      <c r="G45" s="12"/>
    </row>
    <row r="46" spans="2:8">
      <c r="B46" s="15"/>
      <c r="C46" s="15"/>
      <c r="D46" s="15"/>
      <c r="E46" s="15"/>
      <c r="F46" s="15"/>
      <c r="G46" s="15"/>
      <c r="H46" s="15"/>
    </row>
    <row r="47" spans="2:8">
      <c r="B47" s="15"/>
      <c r="C47" s="15"/>
      <c r="D47" s="15"/>
      <c r="E47" s="15"/>
      <c r="F47" s="15"/>
      <c r="G47" s="15"/>
      <c r="H47" s="15"/>
    </row>
    <row r="48" spans="2:8">
      <c r="B48" s="15"/>
      <c r="C48" s="15"/>
      <c r="D48" s="15"/>
      <c r="E48" s="15"/>
      <c r="F48" s="15"/>
      <c r="G48" s="15"/>
      <c r="H48" s="15"/>
    </row>
    <row r="49" spans="2:8">
      <c r="B49" s="15"/>
      <c r="C49" s="15"/>
      <c r="D49" s="15"/>
      <c r="E49" s="15"/>
      <c r="F49" s="15"/>
      <c r="G49" s="15"/>
      <c r="H49" s="15"/>
    </row>
    <row r="50" spans="2:8">
      <c r="B50" s="15"/>
      <c r="C50" s="15"/>
      <c r="D50" s="15"/>
      <c r="E50" s="15"/>
      <c r="F50" s="15"/>
      <c r="G50" s="15"/>
      <c r="H50" s="15"/>
    </row>
    <row r="51" spans="2:8">
      <c r="B51" s="15"/>
      <c r="C51" s="15"/>
      <c r="D51" s="15"/>
      <c r="E51" s="15"/>
      <c r="F51" s="15"/>
      <c r="G51" s="15"/>
      <c r="H51" s="15"/>
    </row>
    <row r="52" spans="2:8">
      <c r="B52" s="15"/>
      <c r="C52" s="15"/>
      <c r="D52" s="15"/>
      <c r="E52" s="15"/>
      <c r="F52" s="15"/>
      <c r="G52" s="15"/>
      <c r="H52" s="15"/>
    </row>
    <row r="53" spans="2:8">
      <c r="B53" s="15"/>
      <c r="C53" s="15"/>
      <c r="D53" s="15"/>
      <c r="E53" s="15"/>
      <c r="F53" s="15"/>
      <c r="G53" s="15"/>
      <c r="H53" s="15"/>
    </row>
    <row r="54" spans="2:8">
      <c r="B54" s="15"/>
      <c r="C54" s="15"/>
      <c r="D54" s="15"/>
      <c r="E54" s="15"/>
      <c r="F54" s="15"/>
      <c r="G54" s="15"/>
      <c r="H54" s="15"/>
    </row>
  </sheetData>
  <mergeCells count="30">
    <mergeCell ref="B16:C16"/>
    <mergeCell ref="B11:C11"/>
    <mergeCell ref="B12:C12"/>
    <mergeCell ref="B13:C13"/>
    <mergeCell ref="B14:C14"/>
    <mergeCell ref="B15:C15"/>
    <mergeCell ref="B26:C26"/>
    <mergeCell ref="B21:C21"/>
    <mergeCell ref="B22:C22"/>
    <mergeCell ref="B23:C23"/>
    <mergeCell ref="B17:C17"/>
    <mergeCell ref="B18:C18"/>
    <mergeCell ref="B19:C19"/>
    <mergeCell ref="B20:C20"/>
    <mergeCell ref="B7:C7"/>
    <mergeCell ref="A29:F29"/>
    <mergeCell ref="A1:A4"/>
    <mergeCell ref="F1:G1"/>
    <mergeCell ref="F2:G2"/>
    <mergeCell ref="B3:E4"/>
    <mergeCell ref="B1:E2"/>
    <mergeCell ref="B24:C24"/>
    <mergeCell ref="B9:C9"/>
    <mergeCell ref="B10:C10"/>
    <mergeCell ref="A5:G5"/>
    <mergeCell ref="A6:G6"/>
    <mergeCell ref="B8:C8"/>
    <mergeCell ref="B28:C28"/>
    <mergeCell ref="B27:C27"/>
    <mergeCell ref="B25:C25"/>
  </mergeCells>
  <phoneticPr fontId="0" type="noConversion"/>
  <printOptions horizontalCentered="1" verticalCentered="1"/>
  <pageMargins left="0.74803149606299213" right="0.74803149606299213" top="0.39370078740157483" bottom="0.59055118110236227" header="0" footer="0"/>
  <pageSetup paperSize="122" scale="70" orientation="landscape" r:id="rId1"/>
  <headerFooter alignWithMargins="0">
    <oddFooter>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"/>
  <sheetViews>
    <sheetView topLeftCell="D4" zoomScale="80" zoomScaleNormal="80" workbookViewId="0">
      <selection activeCell="O28" sqref="O28"/>
    </sheetView>
  </sheetViews>
  <sheetFormatPr baseColWidth="10" defaultColWidth="9.140625" defaultRowHeight="12.75"/>
  <cols>
    <col min="1" max="1" width="4.28515625" style="1" customWidth="1"/>
    <col min="2" max="2" width="35.42578125" style="1" customWidth="1"/>
    <col min="3" max="3" width="19.42578125" style="1" customWidth="1"/>
    <col min="4" max="5" width="23" style="1" customWidth="1"/>
    <col min="6" max="6" width="19.140625" style="1" customWidth="1"/>
    <col min="7" max="7" width="12.7109375" style="1" customWidth="1"/>
    <col min="8" max="8" width="16.5703125" style="1" customWidth="1"/>
    <col min="9" max="9" width="10.42578125" style="1" customWidth="1"/>
    <col min="10" max="10" width="16.7109375" style="1" customWidth="1"/>
    <col min="11" max="11" width="10.42578125" style="1" customWidth="1"/>
    <col min="12" max="12" width="15.7109375" style="1" customWidth="1"/>
    <col min="13" max="13" width="10.42578125" style="1" customWidth="1"/>
    <col min="14" max="14" width="15.42578125" style="1" customWidth="1"/>
    <col min="15" max="15" width="13" style="1" customWidth="1"/>
    <col min="16" max="16" width="18.7109375" style="1" customWidth="1"/>
    <col min="17" max="16384" width="9.140625" style="1"/>
  </cols>
  <sheetData>
    <row r="1" spans="1:21" ht="36" customHeight="1">
      <c r="A1" s="800"/>
      <c r="B1" s="801"/>
      <c r="C1" s="806" t="s">
        <v>13</v>
      </c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7"/>
      <c r="O1" s="819" t="s">
        <v>63</v>
      </c>
      <c r="P1" s="820"/>
      <c r="Q1" s="5"/>
      <c r="R1" s="5"/>
    </row>
    <row r="2" spans="1:21" ht="25.5" customHeight="1">
      <c r="A2" s="802"/>
      <c r="B2" s="803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9"/>
      <c r="O2" s="829" t="s">
        <v>35</v>
      </c>
      <c r="P2" s="830"/>
      <c r="Q2" s="5"/>
      <c r="R2" s="5"/>
    </row>
    <row r="3" spans="1:21" ht="33" customHeight="1">
      <c r="A3" s="802"/>
      <c r="B3" s="803"/>
      <c r="C3" s="821" t="s">
        <v>34</v>
      </c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2"/>
      <c r="O3" s="6" t="s">
        <v>36</v>
      </c>
      <c r="P3" s="287" t="s">
        <v>996</v>
      </c>
      <c r="Q3" s="5"/>
      <c r="R3" s="5"/>
    </row>
    <row r="4" spans="1:21" ht="30.75" customHeight="1">
      <c r="A4" s="804"/>
      <c r="B4" s="805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9"/>
      <c r="O4" s="6" t="str">
        <f>+'POA H.C. '!F4</f>
        <v>Versión 3</v>
      </c>
      <c r="P4" s="391">
        <f>+'POA H.A.'!R4</f>
        <v>44557</v>
      </c>
      <c r="Q4" s="5"/>
      <c r="R4" s="5"/>
    </row>
    <row r="5" spans="1:21" ht="21" customHeight="1">
      <c r="A5" s="823" t="s">
        <v>37</v>
      </c>
      <c r="B5" s="824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825"/>
      <c r="Q5" s="5"/>
      <c r="R5" s="5"/>
      <c r="S5" s="5"/>
      <c r="T5" s="5"/>
      <c r="U5" s="5"/>
    </row>
    <row r="6" spans="1:21" ht="21" customHeight="1">
      <c r="A6" s="823" t="s">
        <v>73</v>
      </c>
      <c r="B6" s="824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825"/>
      <c r="Q6" s="5"/>
      <c r="R6" s="5"/>
      <c r="S6" s="5"/>
      <c r="T6" s="5"/>
      <c r="U6" s="5"/>
    </row>
    <row r="7" spans="1:21" ht="21" customHeight="1" thickBot="1">
      <c r="A7" s="831"/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32"/>
      <c r="Q7" s="5"/>
      <c r="R7" s="5"/>
      <c r="S7" s="5"/>
      <c r="T7" s="5"/>
      <c r="U7" s="5"/>
    </row>
    <row r="8" spans="1:21" ht="21.75" customHeight="1">
      <c r="A8" s="781" t="s">
        <v>31</v>
      </c>
      <c r="B8" s="782"/>
      <c r="C8" s="826" t="str">
        <f>+'POA H.A.'!D6</f>
        <v xml:space="preserve">Ciudadanía Ecológica  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8"/>
      <c r="Q8" s="5"/>
      <c r="R8" s="5"/>
      <c r="S8" s="5"/>
      <c r="T8" s="5"/>
      <c r="U8" s="5"/>
    </row>
    <row r="9" spans="1:21" ht="21.75" customHeight="1">
      <c r="A9" s="783" t="s">
        <v>137</v>
      </c>
      <c r="B9" s="784" t="s">
        <v>137</v>
      </c>
      <c r="C9" s="788" t="str">
        <f>+'POA H.A.'!D7</f>
        <v xml:space="preserve">Educación y comunicación  </v>
      </c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90"/>
      <c r="Q9" s="5"/>
      <c r="R9" s="5"/>
      <c r="S9" s="5"/>
      <c r="T9" s="5"/>
      <c r="U9" s="5"/>
    </row>
    <row r="10" spans="1:21" ht="21.75" customHeight="1">
      <c r="A10" s="783" t="s">
        <v>43</v>
      </c>
      <c r="B10" s="784" t="s">
        <v>43</v>
      </c>
      <c r="C10" s="788" t="str">
        <f>+'POA H.A.'!D8</f>
        <v>Comunicación, Educación y Participación.</v>
      </c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90"/>
      <c r="Q10" s="5"/>
      <c r="R10" s="5"/>
      <c r="S10" s="5"/>
      <c r="T10" s="5"/>
      <c r="U10" s="5"/>
    </row>
    <row r="11" spans="1:21" ht="21.75" customHeight="1">
      <c r="A11" s="783" t="s">
        <v>30</v>
      </c>
      <c r="B11" s="784" t="s">
        <v>30</v>
      </c>
      <c r="C11" s="788" t="str">
        <f>+'POA H.A.'!D9</f>
        <v>Participación y gobernanza ambiental</v>
      </c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90"/>
      <c r="Q11" s="5"/>
      <c r="R11" s="5"/>
    </row>
    <row r="12" spans="1:21" ht="21.75" customHeight="1">
      <c r="A12" s="783" t="s">
        <v>606</v>
      </c>
      <c r="B12" s="784" t="s">
        <v>606</v>
      </c>
      <c r="C12" s="813" t="str">
        <f>+'POA H.A.'!D10</f>
        <v>PA2023-09-03</v>
      </c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5"/>
    </row>
    <row r="13" spans="1:21" ht="42.75" customHeight="1" thickBot="1">
      <c r="A13" s="786" t="s">
        <v>72</v>
      </c>
      <c r="B13" s="787" t="s">
        <v>72</v>
      </c>
      <c r="C13" s="816" t="s">
        <v>1019</v>
      </c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8"/>
    </row>
    <row r="14" spans="1:21" ht="17.25" customHeight="1">
      <c r="A14" s="810"/>
      <c r="B14" s="811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2"/>
    </row>
    <row r="15" spans="1:21" ht="23.25" customHeight="1">
      <c r="A15" s="510" t="s">
        <v>5</v>
      </c>
      <c r="B15" s="510" t="s">
        <v>67</v>
      </c>
      <c r="C15" s="510"/>
      <c r="D15" s="785" t="s">
        <v>51</v>
      </c>
      <c r="E15" s="785" t="s">
        <v>68</v>
      </c>
      <c r="F15" s="785" t="s">
        <v>26</v>
      </c>
      <c r="G15" s="785" t="s">
        <v>46</v>
      </c>
      <c r="H15" s="785"/>
      <c r="I15" s="785"/>
      <c r="J15" s="785"/>
      <c r="K15" s="785"/>
      <c r="L15" s="785"/>
      <c r="M15" s="785"/>
      <c r="N15" s="785"/>
      <c r="O15" s="785"/>
      <c r="P15" s="796"/>
    </row>
    <row r="16" spans="1:21">
      <c r="A16" s="510"/>
      <c r="B16" s="510"/>
      <c r="C16" s="510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96"/>
    </row>
    <row r="17" spans="1:16" ht="42.75" customHeight="1">
      <c r="A17" s="510"/>
      <c r="B17" s="510"/>
      <c r="C17" s="510"/>
      <c r="D17" s="785"/>
      <c r="E17" s="785"/>
      <c r="F17" s="785"/>
      <c r="G17" s="82" t="s">
        <v>465</v>
      </c>
      <c r="H17" s="82" t="s">
        <v>469</v>
      </c>
      <c r="I17" s="82" t="s">
        <v>466</v>
      </c>
      <c r="J17" s="82" t="s">
        <v>470</v>
      </c>
      <c r="K17" s="82" t="s">
        <v>467</v>
      </c>
      <c r="L17" s="82" t="s">
        <v>471</v>
      </c>
      <c r="M17" s="82" t="s">
        <v>468</v>
      </c>
      <c r="N17" s="82" t="s">
        <v>472</v>
      </c>
      <c r="O17" s="285" t="s">
        <v>52</v>
      </c>
      <c r="P17" s="207" t="s">
        <v>268</v>
      </c>
    </row>
    <row r="18" spans="1:16" ht="39" customHeight="1">
      <c r="A18" s="292">
        <v>1</v>
      </c>
      <c r="B18" s="791" t="s">
        <v>901</v>
      </c>
      <c r="C18" s="792"/>
      <c r="D18" s="209" t="s">
        <v>1014</v>
      </c>
      <c r="E18" s="408">
        <v>0</v>
      </c>
      <c r="F18" s="210" t="s">
        <v>1018</v>
      </c>
      <c r="G18" s="211">
        <v>4</v>
      </c>
      <c r="H18" s="225">
        <v>30000000</v>
      </c>
      <c r="I18" s="211">
        <v>5</v>
      </c>
      <c r="J18" s="225">
        <v>74980405</v>
      </c>
      <c r="K18" s="430">
        <v>5</v>
      </c>
      <c r="L18" s="438">
        <v>31312000</v>
      </c>
      <c r="M18" s="434">
        <v>5</v>
      </c>
      <c r="N18" s="443">
        <v>61329553</v>
      </c>
      <c r="O18" s="284">
        <f>+G18+I18+K18+M18</f>
        <v>19</v>
      </c>
      <c r="P18" s="226">
        <f>H18+J18+L18+N18</f>
        <v>197621958</v>
      </c>
    </row>
    <row r="19" spans="1:16" ht="51" customHeight="1">
      <c r="A19" s="292">
        <v>2</v>
      </c>
      <c r="B19" s="791" t="s">
        <v>905</v>
      </c>
      <c r="C19" s="792"/>
      <c r="D19" s="409" t="s">
        <v>1015</v>
      </c>
      <c r="E19" s="411">
        <v>0</v>
      </c>
      <c r="F19" s="413" t="s">
        <v>1018</v>
      </c>
      <c r="G19" s="414">
        <v>1</v>
      </c>
      <c r="H19" s="415">
        <v>25000000</v>
      </c>
      <c r="I19" s="414">
        <v>1</v>
      </c>
      <c r="J19" s="415">
        <v>25000000</v>
      </c>
      <c r="K19" s="431">
        <v>1</v>
      </c>
      <c r="L19" s="438">
        <v>12480159</v>
      </c>
      <c r="M19" s="435">
        <v>1</v>
      </c>
      <c r="N19" s="443">
        <v>30000000</v>
      </c>
      <c r="O19" s="284">
        <f t="shared" ref="O19:O21" si="0">+G19+I19+K19+M19</f>
        <v>4</v>
      </c>
      <c r="P19" s="276">
        <f t="shared" ref="P19:P23" si="1">H19+J19+L19+N19</f>
        <v>92480159</v>
      </c>
    </row>
    <row r="20" spans="1:16" ht="51.6" customHeight="1">
      <c r="A20" s="293">
        <v>3</v>
      </c>
      <c r="B20" s="798" t="s">
        <v>903</v>
      </c>
      <c r="C20" s="799"/>
      <c r="D20" s="409" t="s">
        <v>1016</v>
      </c>
      <c r="E20" s="411">
        <v>1</v>
      </c>
      <c r="F20" s="413" t="s">
        <v>1018</v>
      </c>
      <c r="G20" s="411">
        <v>1</v>
      </c>
      <c r="H20" s="415">
        <v>20000000</v>
      </c>
      <c r="I20" s="411">
        <v>1</v>
      </c>
      <c r="J20" s="415">
        <v>79290568</v>
      </c>
      <c r="K20" s="432">
        <v>1</v>
      </c>
      <c r="L20" s="438">
        <v>64327338</v>
      </c>
      <c r="M20" s="436">
        <v>1</v>
      </c>
      <c r="N20" s="443">
        <v>30000000</v>
      </c>
      <c r="O20" s="284">
        <f t="shared" si="0"/>
        <v>4</v>
      </c>
      <c r="P20" s="276">
        <f t="shared" si="1"/>
        <v>193617906</v>
      </c>
    </row>
    <row r="21" spans="1:16" ht="39" customHeight="1">
      <c r="A21" s="293">
        <v>4</v>
      </c>
      <c r="B21" s="791" t="s">
        <v>907</v>
      </c>
      <c r="C21" s="792"/>
      <c r="D21" s="410" t="s">
        <v>1017</v>
      </c>
      <c r="E21" s="412">
        <v>0</v>
      </c>
      <c r="F21" s="416" t="s">
        <v>1018</v>
      </c>
      <c r="G21" s="417">
        <v>1</v>
      </c>
      <c r="H21" s="415">
        <v>25000000</v>
      </c>
      <c r="I21" s="417">
        <v>1</v>
      </c>
      <c r="J21" s="415">
        <v>24000000</v>
      </c>
      <c r="K21" s="433">
        <v>1</v>
      </c>
      <c r="L21" s="438">
        <v>59373461</v>
      </c>
      <c r="M21" s="437">
        <v>1</v>
      </c>
      <c r="N21" s="443">
        <v>35000000</v>
      </c>
      <c r="O21" s="284">
        <f t="shared" si="0"/>
        <v>4</v>
      </c>
      <c r="P21" s="276">
        <f t="shared" si="1"/>
        <v>143373461</v>
      </c>
    </row>
    <row r="22" spans="1:16" s="5" customFormat="1" thickBot="1">
      <c r="A22" s="797" t="s">
        <v>490</v>
      </c>
      <c r="B22" s="797"/>
      <c r="C22" s="797"/>
      <c r="D22" s="797"/>
      <c r="E22" s="797"/>
      <c r="F22" s="797"/>
      <c r="G22" s="212"/>
      <c r="H22" s="212">
        <f>SUM(H18:H21)</f>
        <v>100000000</v>
      </c>
      <c r="I22" s="212"/>
      <c r="J22" s="212">
        <f>SUM(J18:J21)</f>
        <v>203270973</v>
      </c>
      <c r="K22" s="212"/>
      <c r="L22" s="212">
        <f>SUM(L18:L21)</f>
        <v>167492958</v>
      </c>
      <c r="M22" s="212"/>
      <c r="N22" s="212">
        <v>401990279.87</v>
      </c>
      <c r="O22" s="212"/>
      <c r="P22" s="213">
        <f t="shared" si="1"/>
        <v>872754210.87</v>
      </c>
    </row>
    <row r="23" spans="1:16" s="5" customFormat="1" thickBot="1">
      <c r="A23" s="793" t="s">
        <v>491</v>
      </c>
      <c r="B23" s="794"/>
      <c r="C23" s="795"/>
      <c r="D23" s="795"/>
      <c r="E23" s="795"/>
      <c r="F23" s="795"/>
      <c r="G23" s="212"/>
      <c r="H23" s="232"/>
      <c r="I23" s="212"/>
      <c r="J23" s="212"/>
      <c r="K23" s="212"/>
      <c r="L23" s="212">
        <f>+'POA H.B.'!J102</f>
        <v>203279461.84</v>
      </c>
      <c r="M23" s="212"/>
      <c r="N23" s="212"/>
      <c r="O23" s="212"/>
      <c r="P23" s="213">
        <f t="shared" si="1"/>
        <v>203279461.84</v>
      </c>
    </row>
    <row r="24" spans="1:16" s="214" customFormat="1" ht="23.25" customHeight="1" thickBot="1">
      <c r="A24" s="793" t="s">
        <v>482</v>
      </c>
      <c r="B24" s="794"/>
      <c r="C24" s="795"/>
      <c r="D24" s="795"/>
      <c r="E24" s="795"/>
      <c r="F24" s="795"/>
      <c r="G24" s="212"/>
      <c r="H24" s="212">
        <f>H22+H23</f>
        <v>100000000</v>
      </c>
      <c r="I24" s="212"/>
      <c r="J24" s="232">
        <f>J22+J23</f>
        <v>203270973</v>
      </c>
      <c r="K24" s="212"/>
      <c r="L24" s="232">
        <f>L22+L23</f>
        <v>370772419.84000003</v>
      </c>
      <c r="M24" s="212"/>
      <c r="N24" s="232">
        <f>N22+N23</f>
        <v>401990279.87</v>
      </c>
      <c r="O24" s="286"/>
      <c r="P24" s="213">
        <f>H24+J24+L24+N24</f>
        <v>1076033672.71</v>
      </c>
    </row>
    <row r="26" spans="1:16">
      <c r="A26" s="102"/>
      <c r="B26" s="102"/>
      <c r="L26" s="263"/>
    </row>
    <row r="27" spans="1:16">
      <c r="L27" s="428"/>
    </row>
    <row r="28" spans="1:16">
      <c r="L28" s="429"/>
    </row>
    <row r="30" spans="1:16"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F32" s="14"/>
      <c r="G32" s="14"/>
      <c r="H32" s="14"/>
      <c r="I32" s="14"/>
      <c r="J32" s="14"/>
      <c r="K32" s="14"/>
      <c r="L32" s="14"/>
      <c r="M32" s="13"/>
      <c r="N32" s="13"/>
      <c r="O32" s="13"/>
      <c r="P32" s="13"/>
    </row>
    <row r="33" spans="6:16">
      <c r="F33" s="14"/>
      <c r="G33" s="14"/>
      <c r="H33" s="14"/>
      <c r="I33" s="14"/>
      <c r="J33" s="14"/>
      <c r="K33" s="14"/>
      <c r="L33" s="14"/>
      <c r="M33" s="13"/>
      <c r="N33" s="13"/>
      <c r="O33" s="13"/>
      <c r="P33" s="13"/>
    </row>
    <row r="34" spans="6:16">
      <c r="F34" s="14"/>
      <c r="G34" s="14"/>
      <c r="H34" s="14"/>
      <c r="I34" s="14"/>
      <c r="J34" s="14"/>
      <c r="K34" s="14"/>
      <c r="L34" s="14"/>
      <c r="M34" s="13"/>
      <c r="N34" s="13"/>
      <c r="O34" s="13"/>
      <c r="P34" s="13"/>
    </row>
    <row r="35" spans="6:16">
      <c r="F35" s="14"/>
      <c r="G35" s="14"/>
      <c r="H35" s="14"/>
      <c r="I35" s="14"/>
      <c r="J35" s="14"/>
      <c r="K35" s="14"/>
      <c r="L35" s="14"/>
      <c r="M35" s="13"/>
      <c r="N35" s="13"/>
      <c r="O35" s="13"/>
      <c r="P35" s="13"/>
    </row>
    <row r="36" spans="6:16"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6:16"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6:16"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6:16"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6:16"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6:16"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6:16"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6:16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6:16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</sheetData>
  <mergeCells count="34">
    <mergeCell ref="A1:B4"/>
    <mergeCell ref="B15:C17"/>
    <mergeCell ref="A15:A17"/>
    <mergeCell ref="C1:N2"/>
    <mergeCell ref="A14:P14"/>
    <mergeCell ref="C12:P12"/>
    <mergeCell ref="C13:P13"/>
    <mergeCell ref="O1:P1"/>
    <mergeCell ref="C3:N4"/>
    <mergeCell ref="A5:P5"/>
    <mergeCell ref="A10:B10"/>
    <mergeCell ref="C10:P10"/>
    <mergeCell ref="C8:P8"/>
    <mergeCell ref="O2:P2"/>
    <mergeCell ref="A6:P6"/>
    <mergeCell ref="A7:P7"/>
    <mergeCell ref="B18:C18"/>
    <mergeCell ref="B19:C19"/>
    <mergeCell ref="C11:P11"/>
    <mergeCell ref="A24:F24"/>
    <mergeCell ref="G15:P16"/>
    <mergeCell ref="A22:F22"/>
    <mergeCell ref="A23:F23"/>
    <mergeCell ref="B21:C21"/>
    <mergeCell ref="B20:C20"/>
    <mergeCell ref="A8:B8"/>
    <mergeCell ref="A11:B11"/>
    <mergeCell ref="E15:E17"/>
    <mergeCell ref="F15:F17"/>
    <mergeCell ref="A12:B12"/>
    <mergeCell ref="A13:B13"/>
    <mergeCell ref="A9:B9"/>
    <mergeCell ref="C9:P9"/>
    <mergeCell ref="D15:D17"/>
  </mergeCells>
  <phoneticPr fontId="0" type="noConversion"/>
  <printOptions horizontalCentered="1" verticalCentered="1"/>
  <pageMargins left="0.31496062992125984" right="0.52" top="0.98425196850393704" bottom="0.98425196850393704" header="0" footer="0"/>
  <pageSetup paperSize="122"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'TABLA IMGS CODIGOS FUENTES'!$H$9:$H$42</xm:f>
          </x14:formula1>
          <xm:sqref>R10:U10</xm:sqref>
        </x14:dataValidation>
        <x14:dataValidation type="list" allowBlank="1" showInputMessage="1" showErrorMessage="1">
          <x14:formula1>
            <xm:f>'TABLA IMGS CODIGOS FUENTES'!$E$9:$E$20</xm:f>
          </x14:formula1>
          <xm:sqref>R9:U9</xm:sqref>
        </x14:dataValidation>
        <x14:dataValidation type="list" allowBlank="1" showInputMessage="1" showErrorMessage="1">
          <x14:formula1>
            <xm:f>'TABLA IMGS CODIGOS FUENTES'!$C$9:$C$28</xm:f>
          </x14:formula1>
          <xm:sqref>R7:U7</xm:sqref>
        </x14:dataValidation>
        <x14:dataValidation type="list" allowBlank="1" showInputMessage="1" showErrorMessage="1">
          <x14:formula1>
            <xm:f>'TABLA IMGS CODIGOS FUENTES'!$A$9:$A$16</xm:f>
          </x14:formula1>
          <xm:sqref>R6:U6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G836"/>
  <sheetViews>
    <sheetView topLeftCell="E151" zoomScale="82" zoomScaleNormal="82" workbookViewId="0">
      <selection activeCell="F160" sqref="F160"/>
    </sheetView>
  </sheetViews>
  <sheetFormatPr baseColWidth="10" defaultColWidth="14.42578125" defaultRowHeight="15" customHeight="1"/>
  <cols>
    <col min="1" max="1" width="29" style="346" customWidth="1"/>
    <col min="2" max="2" width="18" style="304" customWidth="1"/>
    <col min="3" max="3" width="17.7109375" style="304" customWidth="1"/>
    <col min="4" max="4" width="44.5703125" style="304" customWidth="1"/>
    <col min="5" max="5" width="44.28515625" style="304" customWidth="1"/>
    <col min="6" max="6" width="59" style="347" customWidth="1"/>
    <col min="7" max="7" width="66.85546875" style="347" customWidth="1"/>
    <col min="8" max="16384" width="14.42578125" style="304"/>
  </cols>
  <sheetData>
    <row r="3" spans="1:7" s="1" customFormat="1" ht="31.5" customHeight="1">
      <c r="A3" s="833"/>
      <c r="B3" s="536" t="s">
        <v>33</v>
      </c>
      <c r="C3" s="537"/>
      <c r="D3" s="537"/>
      <c r="E3" s="538"/>
      <c r="F3" s="773" t="s">
        <v>63</v>
      </c>
      <c r="G3" s="773"/>
    </row>
    <row r="4" spans="1:7" s="1" customFormat="1" ht="19.5" customHeight="1">
      <c r="A4" s="834"/>
      <c r="B4" s="539"/>
      <c r="C4" s="540"/>
      <c r="D4" s="540"/>
      <c r="E4" s="541"/>
      <c r="F4" s="773" t="s">
        <v>35</v>
      </c>
      <c r="G4" s="773"/>
    </row>
    <row r="5" spans="1:7" s="1" customFormat="1" ht="19.5" customHeight="1">
      <c r="A5" s="834"/>
      <c r="B5" s="536" t="s">
        <v>34</v>
      </c>
      <c r="C5" s="537"/>
      <c r="D5" s="537"/>
      <c r="E5" s="538"/>
      <c r="F5" s="388" t="s">
        <v>36</v>
      </c>
      <c r="G5" s="388" t="s">
        <v>992</v>
      </c>
    </row>
    <row r="6" spans="1:7" s="1" customFormat="1" ht="24.75" customHeight="1">
      <c r="A6" s="835"/>
      <c r="B6" s="539"/>
      <c r="C6" s="540"/>
      <c r="D6" s="540"/>
      <c r="E6" s="541"/>
      <c r="F6" s="388" t="s">
        <v>136</v>
      </c>
      <c r="G6" s="389">
        <v>44557</v>
      </c>
    </row>
    <row r="7" spans="1:7" s="1" customFormat="1" ht="31.5" customHeight="1">
      <c r="A7" s="532" t="s">
        <v>997</v>
      </c>
      <c r="B7" s="517"/>
      <c r="C7" s="517"/>
      <c r="D7" s="517"/>
      <c r="E7" s="517"/>
      <c r="F7" s="517"/>
      <c r="G7" s="518"/>
    </row>
    <row r="8" spans="1:7" ht="24.75" customHeight="1">
      <c r="A8" s="847" t="s">
        <v>610</v>
      </c>
      <c r="B8" s="849" t="s">
        <v>611</v>
      </c>
      <c r="C8" s="849" t="s">
        <v>612</v>
      </c>
      <c r="D8" s="836" t="s">
        <v>613</v>
      </c>
      <c r="E8" s="850" t="s">
        <v>614</v>
      </c>
      <c r="F8" s="850" t="s">
        <v>615</v>
      </c>
      <c r="G8" s="836" t="s">
        <v>616</v>
      </c>
    </row>
    <row r="9" spans="1:7" ht="16.5" customHeight="1">
      <c r="A9" s="848"/>
      <c r="B9" s="848"/>
      <c r="C9" s="848"/>
      <c r="D9" s="848"/>
      <c r="E9" s="848"/>
      <c r="F9" s="837"/>
      <c r="G9" s="837"/>
    </row>
    <row r="10" spans="1:7" ht="14.25">
      <c r="A10" s="838" t="s">
        <v>617</v>
      </c>
      <c r="B10" s="841" t="s">
        <v>618</v>
      </c>
      <c r="C10" s="842" t="s">
        <v>619</v>
      </c>
      <c r="D10" s="305" t="s">
        <v>620</v>
      </c>
      <c r="E10" s="306" t="s">
        <v>621</v>
      </c>
      <c r="F10" s="306"/>
      <c r="G10" s="307"/>
    </row>
    <row r="11" spans="1:7" ht="38.25">
      <c r="A11" s="839"/>
      <c r="B11" s="839"/>
      <c r="C11" s="843"/>
      <c r="D11" s="305" t="s">
        <v>622</v>
      </c>
      <c r="E11" s="306" t="s">
        <v>623</v>
      </c>
      <c r="F11" s="306"/>
      <c r="G11" s="307"/>
    </row>
    <row r="12" spans="1:7" ht="25.5">
      <c r="A12" s="839"/>
      <c r="B12" s="839"/>
      <c r="C12" s="843"/>
      <c r="D12" s="305" t="s">
        <v>624</v>
      </c>
      <c r="E12" s="306" t="s">
        <v>625</v>
      </c>
      <c r="F12" s="306"/>
      <c r="G12" s="307"/>
    </row>
    <row r="13" spans="1:7" ht="25.5">
      <c r="A13" s="839"/>
      <c r="B13" s="839"/>
      <c r="C13" s="843"/>
      <c r="D13" s="308" t="s">
        <v>624</v>
      </c>
      <c r="E13" s="306" t="s">
        <v>626</v>
      </c>
      <c r="F13" s="309"/>
      <c r="G13" s="310"/>
    </row>
    <row r="14" spans="1:7" ht="25.5">
      <c r="A14" s="839"/>
      <c r="B14" s="839"/>
      <c r="C14" s="843"/>
      <c r="D14" s="368" t="s">
        <v>627</v>
      </c>
      <c r="E14" s="348" t="s">
        <v>628</v>
      </c>
      <c r="F14" s="349" t="s">
        <v>168</v>
      </c>
      <c r="G14" s="359" t="s">
        <v>169</v>
      </c>
    </row>
    <row r="15" spans="1:7" ht="36.75" customHeight="1">
      <c r="A15" s="839"/>
      <c r="B15" s="839"/>
      <c r="C15" s="843"/>
      <c r="D15" s="305" t="s">
        <v>629</v>
      </c>
      <c r="E15" s="306" t="s">
        <v>630</v>
      </c>
      <c r="F15" s="306"/>
      <c r="G15" s="307"/>
    </row>
    <row r="16" spans="1:7" ht="25.5">
      <c r="A16" s="839"/>
      <c r="B16" s="839"/>
      <c r="C16" s="843"/>
      <c r="D16" s="368" t="s">
        <v>631</v>
      </c>
      <c r="E16" s="348" t="s">
        <v>632</v>
      </c>
      <c r="F16" s="350" t="s">
        <v>256</v>
      </c>
      <c r="G16" s="359" t="s">
        <v>257</v>
      </c>
    </row>
    <row r="17" spans="1:7" ht="14.25">
      <c r="A17" s="839"/>
      <c r="B17" s="839"/>
      <c r="C17" s="843"/>
      <c r="D17" s="308" t="s">
        <v>631</v>
      </c>
      <c r="E17" s="306" t="s">
        <v>632</v>
      </c>
      <c r="F17" s="309"/>
      <c r="G17" s="310"/>
    </row>
    <row r="18" spans="1:7" ht="38.25">
      <c r="A18" s="839"/>
      <c r="B18" s="839"/>
      <c r="C18" s="843"/>
      <c r="D18" s="368" t="s">
        <v>633</v>
      </c>
      <c r="E18" s="348" t="s">
        <v>634</v>
      </c>
      <c r="F18" s="351" t="s">
        <v>154</v>
      </c>
      <c r="G18" s="360" t="s">
        <v>155</v>
      </c>
    </row>
    <row r="19" spans="1:7" ht="38.25">
      <c r="A19" s="839"/>
      <c r="B19" s="839"/>
      <c r="C19" s="843"/>
      <c r="D19" s="308" t="s">
        <v>633</v>
      </c>
      <c r="E19" s="306" t="s">
        <v>634</v>
      </c>
      <c r="F19" s="309"/>
      <c r="G19" s="312"/>
    </row>
    <row r="20" spans="1:7" ht="38.25">
      <c r="A20" s="839"/>
      <c r="B20" s="839"/>
      <c r="C20" s="843"/>
      <c r="D20" s="368" t="s">
        <v>633</v>
      </c>
      <c r="E20" s="348" t="s">
        <v>635</v>
      </c>
      <c r="F20" s="351" t="s">
        <v>154</v>
      </c>
      <c r="G20" s="360" t="s">
        <v>156</v>
      </c>
    </row>
    <row r="21" spans="1:7" ht="38.25">
      <c r="A21" s="839"/>
      <c r="B21" s="839"/>
      <c r="C21" s="843"/>
      <c r="D21" s="308" t="s">
        <v>633</v>
      </c>
      <c r="E21" s="306" t="s">
        <v>635</v>
      </c>
      <c r="F21" s="309"/>
      <c r="G21" s="312"/>
    </row>
    <row r="22" spans="1:7" ht="38.25">
      <c r="A22" s="839"/>
      <c r="B22" s="839"/>
      <c r="C22" s="843"/>
      <c r="D22" s="308" t="s">
        <v>633</v>
      </c>
      <c r="E22" s="306" t="s">
        <v>635</v>
      </c>
      <c r="F22" s="309"/>
      <c r="G22" s="312"/>
    </row>
    <row r="23" spans="1:7" ht="38.25">
      <c r="A23" s="839"/>
      <c r="B23" s="839"/>
      <c r="C23" s="843"/>
      <c r="D23" s="368" t="s">
        <v>633</v>
      </c>
      <c r="E23" s="348" t="s">
        <v>636</v>
      </c>
      <c r="F23" s="351" t="s">
        <v>154</v>
      </c>
      <c r="G23" s="360" t="s">
        <v>157</v>
      </c>
    </row>
    <row r="24" spans="1:7" ht="38.25">
      <c r="A24" s="839"/>
      <c r="B24" s="839"/>
      <c r="C24" s="843"/>
      <c r="D24" s="368" t="s">
        <v>637</v>
      </c>
      <c r="E24" s="348" t="s">
        <v>638</v>
      </c>
      <c r="F24" s="351" t="s">
        <v>154</v>
      </c>
      <c r="G24" s="359" t="s">
        <v>155</v>
      </c>
    </row>
    <row r="25" spans="1:7" ht="25.5">
      <c r="A25" s="839"/>
      <c r="B25" s="839"/>
      <c r="C25" s="843"/>
      <c r="D25" s="308" t="s">
        <v>637</v>
      </c>
      <c r="E25" s="306" t="s">
        <v>638</v>
      </c>
      <c r="F25" s="309"/>
      <c r="G25" s="307"/>
    </row>
    <row r="26" spans="1:7" ht="14.25">
      <c r="A26" s="839"/>
      <c r="B26" s="839"/>
      <c r="C26" s="843"/>
      <c r="D26" s="305" t="s">
        <v>639</v>
      </c>
      <c r="E26" s="306" t="s">
        <v>640</v>
      </c>
      <c r="F26" s="306"/>
      <c r="G26" s="307"/>
    </row>
    <row r="27" spans="1:7" ht="14.25">
      <c r="A27" s="839"/>
      <c r="B27" s="839"/>
      <c r="C27" s="843"/>
      <c r="D27" s="305" t="s">
        <v>639</v>
      </c>
      <c r="E27" s="306" t="s">
        <v>641</v>
      </c>
      <c r="F27" s="306"/>
      <c r="G27" s="307"/>
    </row>
    <row r="28" spans="1:7" ht="38.25">
      <c r="A28" s="839"/>
      <c r="B28" s="839"/>
      <c r="C28" s="843"/>
      <c r="D28" s="368" t="s">
        <v>642</v>
      </c>
      <c r="E28" s="348" t="s">
        <v>643</v>
      </c>
      <c r="F28" s="349" t="s">
        <v>200</v>
      </c>
      <c r="G28" s="359" t="s">
        <v>201</v>
      </c>
    </row>
    <row r="29" spans="1:7" ht="25.5">
      <c r="A29" s="839"/>
      <c r="B29" s="839"/>
      <c r="C29" s="843"/>
      <c r="D29" s="305" t="s">
        <v>644</v>
      </c>
      <c r="E29" s="306" t="s">
        <v>645</v>
      </c>
      <c r="F29" s="306"/>
      <c r="G29" s="307"/>
    </row>
    <row r="30" spans="1:7" ht="25.5">
      <c r="A30" s="839"/>
      <c r="B30" s="839"/>
      <c r="C30" s="844"/>
      <c r="D30" s="305" t="s">
        <v>646</v>
      </c>
      <c r="E30" s="306" t="s">
        <v>647</v>
      </c>
      <c r="F30" s="306"/>
      <c r="G30" s="307"/>
    </row>
    <row r="31" spans="1:7" ht="25.5">
      <c r="A31" s="839"/>
      <c r="B31" s="839"/>
      <c r="C31" s="845" t="s">
        <v>648</v>
      </c>
      <c r="D31" s="313" t="s">
        <v>649</v>
      </c>
      <c r="E31" s="306" t="s">
        <v>650</v>
      </c>
      <c r="F31" s="314"/>
      <c r="G31" s="307"/>
    </row>
    <row r="32" spans="1:7" ht="25.5">
      <c r="A32" s="839"/>
      <c r="B32" s="839"/>
      <c r="C32" s="843"/>
      <c r="D32" s="369" t="s">
        <v>649</v>
      </c>
      <c r="E32" s="348" t="s">
        <v>651</v>
      </c>
      <c r="F32" s="352" t="s">
        <v>263</v>
      </c>
      <c r="G32" s="359" t="s">
        <v>257</v>
      </c>
    </row>
    <row r="33" spans="1:7" ht="25.5">
      <c r="A33" s="839"/>
      <c r="B33" s="839"/>
      <c r="C33" s="843"/>
      <c r="D33" s="316" t="s">
        <v>649</v>
      </c>
      <c r="E33" s="306" t="s">
        <v>651</v>
      </c>
      <c r="F33" s="317"/>
      <c r="G33" s="310"/>
    </row>
    <row r="34" spans="1:7" ht="25.5">
      <c r="A34" s="839"/>
      <c r="B34" s="839"/>
      <c r="C34" s="843"/>
      <c r="D34" s="370" t="s">
        <v>652</v>
      </c>
      <c r="E34" s="348" t="s">
        <v>650</v>
      </c>
      <c r="F34" s="353" t="s">
        <v>258</v>
      </c>
      <c r="G34" s="361" t="s">
        <v>257</v>
      </c>
    </row>
    <row r="35" spans="1:7" ht="25.5">
      <c r="A35" s="839"/>
      <c r="B35" s="839"/>
      <c r="C35" s="843"/>
      <c r="D35" s="371" t="s">
        <v>652</v>
      </c>
      <c r="E35" s="348" t="s">
        <v>653</v>
      </c>
      <c r="F35" s="352" t="s">
        <v>258</v>
      </c>
      <c r="G35" s="362" t="s">
        <v>257</v>
      </c>
    </row>
    <row r="36" spans="1:7" ht="25.5">
      <c r="A36" s="839"/>
      <c r="B36" s="839"/>
      <c r="C36" s="843"/>
      <c r="D36" s="318" t="s">
        <v>652</v>
      </c>
      <c r="E36" s="306" t="s">
        <v>653</v>
      </c>
      <c r="F36" s="317"/>
      <c r="G36" s="319"/>
    </row>
    <row r="37" spans="1:7" ht="25.5">
      <c r="A37" s="839"/>
      <c r="B37" s="839"/>
      <c r="C37" s="843"/>
      <c r="D37" s="369" t="s">
        <v>654</v>
      </c>
      <c r="E37" s="348" t="s">
        <v>650</v>
      </c>
      <c r="F37" s="352" t="s">
        <v>232</v>
      </c>
      <c r="G37" s="359" t="s">
        <v>233</v>
      </c>
    </row>
    <row r="38" spans="1:7" ht="25.5">
      <c r="A38" s="839"/>
      <c r="B38" s="839"/>
      <c r="C38" s="843"/>
      <c r="D38" s="369" t="s">
        <v>654</v>
      </c>
      <c r="E38" s="348" t="s">
        <v>655</v>
      </c>
      <c r="F38" s="352" t="s">
        <v>232</v>
      </c>
      <c r="G38" s="359" t="s">
        <v>233</v>
      </c>
    </row>
    <row r="39" spans="1:7" ht="25.5">
      <c r="A39" s="839"/>
      <c r="B39" s="839"/>
      <c r="C39" s="843"/>
      <c r="D39" s="316" t="s">
        <v>654</v>
      </c>
      <c r="E39" s="306" t="s">
        <v>656</v>
      </c>
      <c r="F39" s="317"/>
      <c r="G39" s="310"/>
    </row>
    <row r="40" spans="1:7" ht="25.5">
      <c r="A40" s="839"/>
      <c r="B40" s="839"/>
      <c r="C40" s="843"/>
      <c r="D40" s="372" t="s">
        <v>654</v>
      </c>
      <c r="E40" s="348" t="s">
        <v>657</v>
      </c>
      <c r="F40" s="352" t="s">
        <v>232</v>
      </c>
      <c r="G40" s="359" t="s">
        <v>233</v>
      </c>
    </row>
    <row r="41" spans="1:7" ht="25.5">
      <c r="A41" s="839"/>
      <c r="B41" s="839"/>
      <c r="C41" s="843"/>
      <c r="D41" s="369" t="s">
        <v>654</v>
      </c>
      <c r="E41" s="348" t="s">
        <v>658</v>
      </c>
      <c r="F41" s="352" t="s">
        <v>232</v>
      </c>
      <c r="G41" s="360" t="s">
        <v>233</v>
      </c>
    </row>
    <row r="42" spans="1:7" ht="25.5">
      <c r="A42" s="839"/>
      <c r="B42" s="839"/>
      <c r="C42" s="843"/>
      <c r="D42" s="373" t="s">
        <v>659</v>
      </c>
      <c r="E42" s="348" t="s">
        <v>660</v>
      </c>
      <c r="F42" s="349" t="s">
        <v>263</v>
      </c>
      <c r="G42" s="359" t="s">
        <v>257</v>
      </c>
    </row>
    <row r="43" spans="1:7" ht="38.25">
      <c r="A43" s="839"/>
      <c r="B43" s="839"/>
      <c r="C43" s="843"/>
      <c r="D43" s="374" t="s">
        <v>659</v>
      </c>
      <c r="E43" s="348" t="s">
        <v>661</v>
      </c>
      <c r="F43" s="349" t="s">
        <v>263</v>
      </c>
      <c r="G43" s="359" t="s">
        <v>257</v>
      </c>
    </row>
    <row r="44" spans="1:7" ht="25.5">
      <c r="A44" s="839"/>
      <c r="B44" s="839"/>
      <c r="C44" s="843"/>
      <c r="D44" s="315" t="s">
        <v>662</v>
      </c>
      <c r="E44" s="306" t="s">
        <v>663</v>
      </c>
      <c r="F44" s="306"/>
      <c r="G44" s="307"/>
    </row>
    <row r="45" spans="1:7" ht="25.5">
      <c r="A45" s="839"/>
      <c r="B45" s="839"/>
      <c r="C45" s="843"/>
      <c r="D45" s="313" t="s">
        <v>664</v>
      </c>
      <c r="E45" s="306" t="s">
        <v>665</v>
      </c>
      <c r="F45" s="306"/>
      <c r="G45" s="307"/>
    </row>
    <row r="46" spans="1:7" ht="25.5">
      <c r="A46" s="839"/>
      <c r="B46" s="839"/>
      <c r="C46" s="843"/>
      <c r="D46" s="320" t="s">
        <v>666</v>
      </c>
      <c r="E46" s="306" t="s">
        <v>667</v>
      </c>
      <c r="F46" s="306"/>
      <c r="G46" s="307"/>
    </row>
    <row r="47" spans="1:7" ht="38.25">
      <c r="A47" s="839"/>
      <c r="B47" s="839"/>
      <c r="C47" s="843"/>
      <c r="D47" s="321" t="s">
        <v>666</v>
      </c>
      <c r="E47" s="306" t="s">
        <v>668</v>
      </c>
      <c r="F47" s="306"/>
      <c r="G47" s="307"/>
    </row>
    <row r="48" spans="1:7" ht="25.5">
      <c r="A48" s="839"/>
      <c r="B48" s="839"/>
      <c r="C48" s="843"/>
      <c r="D48" s="313" t="s">
        <v>669</v>
      </c>
      <c r="E48" s="306" t="s">
        <v>670</v>
      </c>
      <c r="F48" s="306"/>
      <c r="G48" s="307"/>
    </row>
    <row r="49" spans="1:7" ht="25.5">
      <c r="A49" s="839"/>
      <c r="B49" s="839"/>
      <c r="C49" s="843"/>
      <c r="D49" s="375" t="s">
        <v>671</v>
      </c>
      <c r="E49" s="348" t="s">
        <v>672</v>
      </c>
      <c r="F49" s="349" t="s">
        <v>263</v>
      </c>
      <c r="G49" s="359" t="s">
        <v>257</v>
      </c>
    </row>
    <row r="50" spans="1:7" ht="38.25" customHeight="1">
      <c r="A50" s="839"/>
      <c r="B50" s="839"/>
      <c r="C50" s="844"/>
      <c r="D50" s="376" t="s">
        <v>671</v>
      </c>
      <c r="E50" s="348" t="s">
        <v>647</v>
      </c>
      <c r="F50" s="349" t="s">
        <v>263</v>
      </c>
      <c r="G50" s="359" t="s">
        <v>257</v>
      </c>
    </row>
    <row r="51" spans="1:7" ht="63" customHeight="1">
      <c r="A51" s="839"/>
      <c r="B51" s="839"/>
      <c r="C51" s="846" t="s">
        <v>673</v>
      </c>
      <c r="D51" s="368" t="s">
        <v>674</v>
      </c>
      <c r="E51" s="348" t="s">
        <v>675</v>
      </c>
      <c r="F51" s="349" t="s">
        <v>171</v>
      </c>
      <c r="G51" s="359" t="s">
        <v>172</v>
      </c>
    </row>
    <row r="52" spans="1:7" ht="51">
      <c r="A52" s="839"/>
      <c r="B52" s="839"/>
      <c r="C52" s="843"/>
      <c r="D52" s="305" t="s">
        <v>674</v>
      </c>
      <c r="E52" s="306" t="s">
        <v>676</v>
      </c>
      <c r="F52" s="306"/>
      <c r="G52" s="307"/>
    </row>
    <row r="53" spans="1:7" ht="69.75" customHeight="1">
      <c r="A53" s="839"/>
      <c r="B53" s="839"/>
      <c r="C53" s="843"/>
      <c r="D53" s="368" t="s">
        <v>674</v>
      </c>
      <c r="E53" s="348" t="s">
        <v>677</v>
      </c>
      <c r="F53" s="349" t="s">
        <v>171</v>
      </c>
      <c r="G53" s="359" t="s">
        <v>173</v>
      </c>
    </row>
    <row r="54" spans="1:7" ht="64.5" customHeight="1">
      <c r="A54" s="839"/>
      <c r="B54" s="839"/>
      <c r="C54" s="843"/>
      <c r="D54" s="368" t="s">
        <v>678</v>
      </c>
      <c r="E54" s="348" t="s">
        <v>679</v>
      </c>
      <c r="F54" s="349" t="s">
        <v>171</v>
      </c>
      <c r="G54" s="359" t="s">
        <v>174</v>
      </c>
    </row>
    <row r="55" spans="1:7" ht="38.25">
      <c r="A55" s="839"/>
      <c r="B55" s="839"/>
      <c r="C55" s="843"/>
      <c r="D55" s="305" t="s">
        <v>680</v>
      </c>
      <c r="E55" s="306" t="s">
        <v>681</v>
      </c>
      <c r="F55" s="306"/>
      <c r="G55" s="307"/>
    </row>
    <row r="56" spans="1:7" ht="38.25">
      <c r="A56" s="839"/>
      <c r="B56" s="839"/>
      <c r="C56" s="843"/>
      <c r="D56" s="368" t="s">
        <v>682</v>
      </c>
      <c r="E56" s="348" t="s">
        <v>683</v>
      </c>
      <c r="F56" s="349" t="s">
        <v>232</v>
      </c>
      <c r="G56" s="359" t="s">
        <v>233</v>
      </c>
    </row>
    <row r="57" spans="1:7" ht="25.5">
      <c r="A57" s="839"/>
      <c r="B57" s="839"/>
      <c r="C57" s="843"/>
      <c r="D57" s="368" t="s">
        <v>682</v>
      </c>
      <c r="E57" s="348" t="s">
        <v>684</v>
      </c>
      <c r="F57" s="349" t="s">
        <v>232</v>
      </c>
      <c r="G57" s="359" t="s">
        <v>233</v>
      </c>
    </row>
    <row r="58" spans="1:7" ht="25.5">
      <c r="A58" s="839"/>
      <c r="B58" s="839"/>
      <c r="C58" s="843"/>
      <c r="D58" s="305" t="s">
        <v>682</v>
      </c>
      <c r="E58" s="306" t="s">
        <v>685</v>
      </c>
      <c r="F58" s="306"/>
      <c r="G58" s="307"/>
    </row>
    <row r="59" spans="1:7" ht="38.25">
      <c r="A59" s="839"/>
      <c r="B59" s="839"/>
      <c r="C59" s="843"/>
      <c r="D59" s="305" t="s">
        <v>686</v>
      </c>
      <c r="E59" s="306" t="s">
        <v>687</v>
      </c>
      <c r="F59" s="306"/>
      <c r="G59" s="307"/>
    </row>
    <row r="60" spans="1:7" ht="25.5">
      <c r="A60" s="839"/>
      <c r="B60" s="839"/>
      <c r="C60" s="843"/>
      <c r="D60" s="305" t="s">
        <v>688</v>
      </c>
      <c r="E60" s="306" t="s">
        <v>689</v>
      </c>
      <c r="F60" s="306"/>
      <c r="G60" s="307"/>
    </row>
    <row r="61" spans="1:7" ht="25.5">
      <c r="A61" s="840"/>
      <c r="B61" s="840"/>
      <c r="C61" s="844"/>
      <c r="D61" s="305" t="s">
        <v>688</v>
      </c>
      <c r="E61" s="306" t="s">
        <v>690</v>
      </c>
      <c r="F61" s="306"/>
      <c r="G61" s="307"/>
    </row>
    <row r="62" spans="1:7" ht="51">
      <c r="A62" s="851" t="s">
        <v>691</v>
      </c>
      <c r="B62" s="852" t="s">
        <v>692</v>
      </c>
      <c r="C62" s="853" t="s">
        <v>693</v>
      </c>
      <c r="D62" s="322" t="s">
        <v>694</v>
      </c>
      <c r="E62" s="306" t="s">
        <v>695</v>
      </c>
      <c r="F62" s="306"/>
      <c r="G62" s="311"/>
    </row>
    <row r="63" spans="1:7" ht="38.25">
      <c r="A63" s="839"/>
      <c r="B63" s="839"/>
      <c r="C63" s="843"/>
      <c r="D63" s="323" t="s">
        <v>696</v>
      </c>
      <c r="E63" s="306" t="s">
        <v>697</v>
      </c>
      <c r="F63" s="324"/>
      <c r="G63" s="311"/>
    </row>
    <row r="64" spans="1:7" ht="63.75">
      <c r="A64" s="839"/>
      <c r="B64" s="839"/>
      <c r="C64" s="844"/>
      <c r="D64" s="323" t="s">
        <v>698</v>
      </c>
      <c r="E64" s="306" t="s">
        <v>699</v>
      </c>
      <c r="F64" s="324"/>
      <c r="G64" s="311"/>
    </row>
    <row r="65" spans="1:7" ht="51">
      <c r="A65" s="839"/>
      <c r="B65" s="840"/>
      <c r="C65" s="358" t="s">
        <v>700</v>
      </c>
      <c r="D65" s="323" t="s">
        <v>701</v>
      </c>
      <c r="E65" s="306" t="s">
        <v>702</v>
      </c>
      <c r="F65" s="306"/>
      <c r="G65" s="311"/>
    </row>
    <row r="66" spans="1:7" ht="51">
      <c r="A66" s="839"/>
      <c r="B66" s="852" t="s">
        <v>703</v>
      </c>
      <c r="C66" s="854" t="s">
        <v>704</v>
      </c>
      <c r="D66" s="377" t="s">
        <v>705</v>
      </c>
      <c r="E66" s="348" t="s">
        <v>706</v>
      </c>
      <c r="F66" s="349" t="s">
        <v>207</v>
      </c>
      <c r="G66" s="360" t="s">
        <v>209</v>
      </c>
    </row>
    <row r="67" spans="1:7" ht="51">
      <c r="A67" s="839"/>
      <c r="B67" s="839"/>
      <c r="C67" s="843"/>
      <c r="D67" s="377" t="s">
        <v>707</v>
      </c>
      <c r="E67" s="348" t="s">
        <v>708</v>
      </c>
      <c r="F67" s="349" t="s">
        <v>207</v>
      </c>
      <c r="G67" s="360" t="s">
        <v>208</v>
      </c>
    </row>
    <row r="68" spans="1:7" ht="51">
      <c r="A68" s="839"/>
      <c r="B68" s="839"/>
      <c r="C68" s="844"/>
      <c r="D68" s="378" t="s">
        <v>707</v>
      </c>
      <c r="E68" s="348" t="s">
        <v>708</v>
      </c>
      <c r="F68" s="349" t="s">
        <v>207</v>
      </c>
      <c r="G68" s="360" t="s">
        <v>208</v>
      </c>
    </row>
    <row r="69" spans="1:7" ht="38.25">
      <c r="A69" s="839"/>
      <c r="B69" s="839"/>
      <c r="C69" s="853" t="s">
        <v>709</v>
      </c>
      <c r="D69" s="322" t="s">
        <v>710</v>
      </c>
      <c r="E69" s="306" t="s">
        <v>711</v>
      </c>
      <c r="F69" s="324"/>
      <c r="G69" s="311"/>
    </row>
    <row r="70" spans="1:7" ht="38.25">
      <c r="A70" s="839"/>
      <c r="B70" s="839"/>
      <c r="C70" s="843"/>
      <c r="D70" s="377" t="s">
        <v>712</v>
      </c>
      <c r="E70" s="348" t="s">
        <v>713</v>
      </c>
      <c r="F70" s="354" t="s">
        <v>232</v>
      </c>
      <c r="G70" s="360" t="s">
        <v>235</v>
      </c>
    </row>
    <row r="71" spans="1:7" ht="63.75">
      <c r="A71" s="839"/>
      <c r="B71" s="839"/>
      <c r="C71" s="843"/>
      <c r="D71" s="377" t="s">
        <v>714</v>
      </c>
      <c r="E71" s="348" t="s">
        <v>715</v>
      </c>
      <c r="F71" s="354" t="s">
        <v>217</v>
      </c>
      <c r="G71" s="360" t="s">
        <v>218</v>
      </c>
    </row>
    <row r="72" spans="1:7" ht="51" customHeight="1">
      <c r="A72" s="839"/>
      <c r="B72" s="839"/>
      <c r="C72" s="843"/>
      <c r="D72" s="377" t="s">
        <v>716</v>
      </c>
      <c r="E72" s="348" t="s">
        <v>717</v>
      </c>
      <c r="F72" s="354" t="s">
        <v>217</v>
      </c>
      <c r="G72" s="360" t="s">
        <v>218</v>
      </c>
    </row>
    <row r="73" spans="1:7" ht="38.25">
      <c r="A73" s="839"/>
      <c r="B73" s="839"/>
      <c r="C73" s="844"/>
      <c r="D73" s="377" t="s">
        <v>718</v>
      </c>
      <c r="E73" s="348" t="s">
        <v>719</v>
      </c>
      <c r="F73" s="354" t="s">
        <v>204</v>
      </c>
      <c r="G73" s="360" t="s">
        <v>206</v>
      </c>
    </row>
    <row r="74" spans="1:7" ht="38.25">
      <c r="A74" s="840"/>
      <c r="B74" s="840"/>
      <c r="C74" s="358" t="s">
        <v>720</v>
      </c>
      <c r="D74" s="377" t="s">
        <v>721</v>
      </c>
      <c r="E74" s="348" t="s">
        <v>722</v>
      </c>
      <c r="F74" s="354" t="s">
        <v>212</v>
      </c>
      <c r="G74" s="360" t="s">
        <v>213</v>
      </c>
    </row>
    <row r="75" spans="1:7" ht="51" customHeight="1">
      <c r="A75" s="851" t="s">
        <v>723</v>
      </c>
      <c r="B75" s="852" t="s">
        <v>724</v>
      </c>
      <c r="C75" s="853" t="s">
        <v>725</v>
      </c>
      <c r="D75" s="377" t="s">
        <v>726</v>
      </c>
      <c r="E75" s="348" t="s">
        <v>727</v>
      </c>
      <c r="F75" s="354" t="s">
        <v>241</v>
      </c>
      <c r="G75" s="360" t="s">
        <v>244</v>
      </c>
    </row>
    <row r="76" spans="1:7" ht="51" customHeight="1">
      <c r="A76" s="839"/>
      <c r="B76" s="839"/>
      <c r="C76" s="843"/>
      <c r="D76" s="377" t="s">
        <v>728</v>
      </c>
      <c r="E76" s="348" t="s">
        <v>729</v>
      </c>
      <c r="F76" s="354" t="s">
        <v>241</v>
      </c>
      <c r="G76" s="360" t="s">
        <v>246</v>
      </c>
    </row>
    <row r="77" spans="1:7" ht="25.5">
      <c r="A77" s="839"/>
      <c r="B77" s="839"/>
      <c r="C77" s="844"/>
      <c r="D77" s="377" t="s">
        <v>730</v>
      </c>
      <c r="E77" s="348" t="s">
        <v>731</v>
      </c>
      <c r="F77" s="354" t="s">
        <v>241</v>
      </c>
      <c r="G77" s="360" t="s">
        <v>247</v>
      </c>
    </row>
    <row r="78" spans="1:7" ht="36.75" customHeight="1">
      <c r="A78" s="839"/>
      <c r="B78" s="839"/>
      <c r="C78" s="853" t="s">
        <v>732</v>
      </c>
      <c r="D78" s="855" t="s">
        <v>733</v>
      </c>
      <c r="E78" s="860" t="s">
        <v>734</v>
      </c>
      <c r="F78" s="856" t="s">
        <v>226</v>
      </c>
      <c r="G78" s="858" t="s">
        <v>230</v>
      </c>
    </row>
    <row r="79" spans="1:7" ht="14.25">
      <c r="A79" s="839"/>
      <c r="B79" s="839"/>
      <c r="C79" s="843"/>
      <c r="D79" s="840"/>
      <c r="E79" s="861"/>
      <c r="F79" s="857"/>
      <c r="G79" s="859"/>
    </row>
    <row r="80" spans="1:7" ht="38.25">
      <c r="A80" s="839"/>
      <c r="B80" s="840"/>
      <c r="C80" s="844"/>
      <c r="D80" s="377" t="s">
        <v>735</v>
      </c>
      <c r="E80" s="348" t="s">
        <v>736</v>
      </c>
      <c r="F80" s="354" t="s">
        <v>226</v>
      </c>
      <c r="G80" s="360" t="s">
        <v>229</v>
      </c>
    </row>
    <row r="81" spans="1:7" ht="25.5">
      <c r="A81" s="839"/>
      <c r="B81" s="852" t="s">
        <v>737</v>
      </c>
      <c r="C81" s="854" t="s">
        <v>738</v>
      </c>
      <c r="D81" s="323" t="s">
        <v>739</v>
      </c>
      <c r="E81" s="306" t="s">
        <v>740</v>
      </c>
      <c r="F81" s="324"/>
      <c r="G81" s="311"/>
    </row>
    <row r="82" spans="1:7" ht="63.75" customHeight="1">
      <c r="A82" s="839"/>
      <c r="B82" s="839"/>
      <c r="C82" s="844"/>
      <c r="D82" s="379" t="s">
        <v>741</v>
      </c>
      <c r="E82" s="348" t="s">
        <v>742</v>
      </c>
      <c r="F82" s="355" t="s">
        <v>232</v>
      </c>
      <c r="G82" s="363" t="s">
        <v>238</v>
      </c>
    </row>
    <row r="83" spans="1:7" ht="38.25">
      <c r="A83" s="839"/>
      <c r="B83" s="839"/>
      <c r="C83" s="853" t="s">
        <v>743</v>
      </c>
      <c r="D83" s="323" t="s">
        <v>744</v>
      </c>
      <c r="E83" s="306" t="s">
        <v>745</v>
      </c>
      <c r="F83" s="324"/>
      <c r="G83" s="311"/>
    </row>
    <row r="84" spans="1:7" ht="25.5">
      <c r="A84" s="839"/>
      <c r="B84" s="839"/>
      <c r="C84" s="843"/>
      <c r="D84" s="323" t="s">
        <v>746</v>
      </c>
      <c r="E84" s="306" t="s">
        <v>747</v>
      </c>
      <c r="F84" s="324"/>
      <c r="G84" s="311"/>
    </row>
    <row r="85" spans="1:7" ht="38.25">
      <c r="A85" s="840"/>
      <c r="B85" s="840"/>
      <c r="C85" s="844"/>
      <c r="D85" s="377" t="s">
        <v>748</v>
      </c>
      <c r="E85" s="348" t="s">
        <v>749</v>
      </c>
      <c r="F85" s="356" t="s">
        <v>179</v>
      </c>
      <c r="G85" s="364" t="s">
        <v>750</v>
      </c>
    </row>
    <row r="86" spans="1:7" ht="38.25">
      <c r="A86" s="863" t="s">
        <v>751</v>
      </c>
      <c r="B86" s="864" t="s">
        <v>752</v>
      </c>
      <c r="C86" s="865" t="s">
        <v>753</v>
      </c>
      <c r="D86" s="325" t="s">
        <v>754</v>
      </c>
      <c r="E86" s="306" t="s">
        <v>755</v>
      </c>
      <c r="F86" s="326"/>
      <c r="G86" s="327"/>
    </row>
    <row r="87" spans="1:7" ht="25.5">
      <c r="A87" s="839"/>
      <c r="B87" s="839"/>
      <c r="C87" s="843"/>
      <c r="D87" s="328" t="s">
        <v>756</v>
      </c>
      <c r="E87" s="306" t="s">
        <v>757</v>
      </c>
      <c r="F87" s="324"/>
      <c r="G87" s="307"/>
    </row>
    <row r="88" spans="1:7" ht="38.25">
      <c r="A88" s="839"/>
      <c r="B88" s="839"/>
      <c r="C88" s="843"/>
      <c r="D88" s="328" t="s">
        <v>758</v>
      </c>
      <c r="E88" s="306" t="s">
        <v>759</v>
      </c>
      <c r="F88" s="324"/>
      <c r="G88" s="307"/>
    </row>
    <row r="89" spans="1:7" ht="38.25">
      <c r="A89" s="839"/>
      <c r="B89" s="839"/>
      <c r="C89" s="843"/>
      <c r="D89" s="329" t="s">
        <v>760</v>
      </c>
      <c r="E89" s="306" t="s">
        <v>761</v>
      </c>
      <c r="F89" s="324"/>
      <c r="G89" s="307"/>
    </row>
    <row r="90" spans="1:7" ht="25.5">
      <c r="A90" s="839"/>
      <c r="B90" s="839"/>
      <c r="C90" s="843"/>
      <c r="D90" s="329" t="s">
        <v>762</v>
      </c>
      <c r="E90" s="306" t="s">
        <v>763</v>
      </c>
      <c r="F90" s="324"/>
      <c r="G90" s="307"/>
    </row>
    <row r="91" spans="1:7" ht="51">
      <c r="A91" s="839"/>
      <c r="B91" s="839"/>
      <c r="C91" s="843"/>
      <c r="D91" s="330" t="s">
        <v>764</v>
      </c>
      <c r="E91" s="306" t="s">
        <v>765</v>
      </c>
      <c r="F91" s="324"/>
      <c r="G91" s="307"/>
    </row>
    <row r="92" spans="1:7" ht="34.5" customHeight="1">
      <c r="A92" s="839"/>
      <c r="B92" s="839"/>
      <c r="C92" s="843"/>
      <c r="D92" s="329" t="s">
        <v>766</v>
      </c>
      <c r="E92" s="306" t="s">
        <v>767</v>
      </c>
      <c r="F92" s="324"/>
      <c r="G92" s="307"/>
    </row>
    <row r="93" spans="1:7" ht="25.5">
      <c r="A93" s="839"/>
      <c r="B93" s="839"/>
      <c r="C93" s="843"/>
      <c r="D93" s="329" t="s">
        <v>768</v>
      </c>
      <c r="E93" s="305" t="s">
        <v>769</v>
      </c>
      <c r="F93" s="324"/>
      <c r="G93" s="307"/>
    </row>
    <row r="94" spans="1:7" ht="25.5">
      <c r="A94" s="839"/>
      <c r="B94" s="839"/>
      <c r="C94" s="843"/>
      <c r="D94" s="329" t="s">
        <v>770</v>
      </c>
      <c r="E94" s="306" t="s">
        <v>771</v>
      </c>
      <c r="F94" s="324"/>
      <c r="G94" s="307"/>
    </row>
    <row r="95" spans="1:7" ht="38.25" customHeight="1">
      <c r="A95" s="839"/>
      <c r="B95" s="839"/>
      <c r="C95" s="844"/>
      <c r="D95" s="328" t="s">
        <v>772</v>
      </c>
      <c r="E95" s="306" t="s">
        <v>773</v>
      </c>
      <c r="F95" s="324"/>
      <c r="G95" s="307"/>
    </row>
    <row r="96" spans="1:7" ht="38.25" customHeight="1">
      <c r="A96" s="839"/>
      <c r="B96" s="839"/>
      <c r="C96" s="846" t="s">
        <v>774</v>
      </c>
      <c r="D96" s="380" t="s">
        <v>775</v>
      </c>
      <c r="E96" s="348" t="s">
        <v>776</v>
      </c>
      <c r="F96" s="354" t="s">
        <v>260</v>
      </c>
      <c r="G96" s="359" t="s">
        <v>257</v>
      </c>
    </row>
    <row r="97" spans="1:7" ht="25.5">
      <c r="A97" s="839"/>
      <c r="B97" s="839"/>
      <c r="C97" s="843"/>
      <c r="D97" s="331" t="s">
        <v>777</v>
      </c>
      <c r="E97" s="306" t="s">
        <v>778</v>
      </c>
      <c r="F97" s="324"/>
      <c r="G97" s="307"/>
    </row>
    <row r="98" spans="1:7" ht="63.75">
      <c r="A98" s="839"/>
      <c r="B98" s="839"/>
      <c r="C98" s="844"/>
      <c r="D98" s="381" t="s">
        <v>779</v>
      </c>
      <c r="E98" s="348" t="s">
        <v>780</v>
      </c>
      <c r="F98" s="354" t="s">
        <v>232</v>
      </c>
      <c r="G98" s="359" t="s">
        <v>237</v>
      </c>
    </row>
    <row r="99" spans="1:7" ht="38.25">
      <c r="A99" s="839"/>
      <c r="B99" s="839"/>
      <c r="C99" s="846" t="s">
        <v>781</v>
      </c>
      <c r="D99" s="325" t="s">
        <v>782</v>
      </c>
      <c r="E99" s="306" t="s">
        <v>783</v>
      </c>
      <c r="F99" s="324"/>
      <c r="G99" s="307"/>
    </row>
    <row r="100" spans="1:7" ht="89.25" customHeight="1">
      <c r="A100" s="839"/>
      <c r="B100" s="839"/>
      <c r="C100" s="843"/>
      <c r="D100" s="330" t="s">
        <v>784</v>
      </c>
      <c r="E100" s="306" t="s">
        <v>785</v>
      </c>
      <c r="F100" s="332"/>
      <c r="G100" s="307"/>
    </row>
    <row r="101" spans="1:7" ht="63.75" customHeight="1">
      <c r="A101" s="839"/>
      <c r="B101" s="839"/>
      <c r="C101" s="843"/>
      <c r="D101" s="330" t="s">
        <v>786</v>
      </c>
      <c r="E101" s="306" t="s">
        <v>787</v>
      </c>
      <c r="F101" s="332"/>
      <c r="G101" s="307"/>
    </row>
    <row r="102" spans="1:7" ht="38.25">
      <c r="A102" s="839"/>
      <c r="B102" s="839"/>
      <c r="C102" s="843"/>
      <c r="D102" s="329" t="s">
        <v>788</v>
      </c>
      <c r="E102" s="306" t="s">
        <v>789</v>
      </c>
      <c r="F102" s="324"/>
      <c r="G102" s="307"/>
    </row>
    <row r="103" spans="1:7" ht="38.25">
      <c r="A103" s="839"/>
      <c r="B103" s="839"/>
      <c r="C103" s="843"/>
      <c r="D103" s="329" t="s">
        <v>790</v>
      </c>
      <c r="E103" s="306" t="s">
        <v>791</v>
      </c>
      <c r="F103" s="324"/>
      <c r="G103" s="307"/>
    </row>
    <row r="104" spans="1:7" ht="51">
      <c r="A104" s="839"/>
      <c r="B104" s="839"/>
      <c r="C104" s="844"/>
      <c r="D104" s="329" t="s">
        <v>792</v>
      </c>
      <c r="E104" s="306" t="s">
        <v>793</v>
      </c>
      <c r="F104" s="324"/>
      <c r="G104" s="307"/>
    </row>
    <row r="105" spans="1:7" ht="38.25">
      <c r="A105" s="839"/>
      <c r="B105" s="839"/>
      <c r="C105" s="846" t="s">
        <v>794</v>
      </c>
      <c r="D105" s="333" t="s">
        <v>795</v>
      </c>
      <c r="E105" s="306" t="s">
        <v>796</v>
      </c>
      <c r="F105" s="324"/>
      <c r="G105" s="307"/>
    </row>
    <row r="106" spans="1:7" ht="38.25">
      <c r="A106" s="839"/>
      <c r="B106" s="840"/>
      <c r="C106" s="844"/>
      <c r="D106" s="334" t="s">
        <v>797</v>
      </c>
      <c r="E106" s="306" t="s">
        <v>798</v>
      </c>
      <c r="F106" s="324"/>
      <c r="G106" s="307"/>
    </row>
    <row r="107" spans="1:7" ht="51">
      <c r="A107" s="839"/>
      <c r="B107" s="841" t="s">
        <v>799</v>
      </c>
      <c r="C107" s="846" t="s">
        <v>800</v>
      </c>
      <c r="D107" s="333" t="s">
        <v>801</v>
      </c>
      <c r="E107" s="306" t="s">
        <v>802</v>
      </c>
      <c r="F107" s="324"/>
      <c r="G107" s="307"/>
    </row>
    <row r="108" spans="1:7" ht="38.25" customHeight="1">
      <c r="A108" s="839"/>
      <c r="B108" s="839"/>
      <c r="C108" s="843"/>
      <c r="D108" s="333" t="s">
        <v>803</v>
      </c>
      <c r="E108" s="306" t="s">
        <v>804</v>
      </c>
      <c r="F108" s="324"/>
      <c r="G108" s="307"/>
    </row>
    <row r="109" spans="1:7" ht="38.25" customHeight="1">
      <c r="A109" s="840"/>
      <c r="B109" s="840"/>
      <c r="C109" s="844"/>
      <c r="D109" s="333" t="s">
        <v>805</v>
      </c>
      <c r="E109" s="306" t="s">
        <v>806</v>
      </c>
      <c r="F109" s="324"/>
      <c r="G109" s="307"/>
    </row>
    <row r="110" spans="1:7" ht="63.75">
      <c r="A110" s="862" t="s">
        <v>807</v>
      </c>
      <c r="B110" s="841" t="s">
        <v>808</v>
      </c>
      <c r="C110" s="846" t="s">
        <v>809</v>
      </c>
      <c r="D110" s="368" t="s">
        <v>810</v>
      </c>
      <c r="E110" s="348" t="s">
        <v>811</v>
      </c>
      <c r="F110" s="349" t="s">
        <v>191</v>
      </c>
      <c r="G110" s="365" t="s">
        <v>812</v>
      </c>
    </row>
    <row r="111" spans="1:7" ht="63.75">
      <c r="A111" s="839"/>
      <c r="B111" s="839"/>
      <c r="C111" s="843"/>
      <c r="D111" s="368" t="s">
        <v>813</v>
      </c>
      <c r="E111" s="348" t="s">
        <v>814</v>
      </c>
      <c r="F111" s="349" t="s">
        <v>191</v>
      </c>
      <c r="G111" s="364" t="s">
        <v>812</v>
      </c>
    </row>
    <row r="112" spans="1:7" ht="25.5">
      <c r="A112" s="839"/>
      <c r="B112" s="839"/>
      <c r="C112" s="843"/>
      <c r="D112" s="368" t="s">
        <v>815</v>
      </c>
      <c r="E112" s="348" t="s">
        <v>816</v>
      </c>
      <c r="F112" s="349" t="s">
        <v>185</v>
      </c>
      <c r="G112" s="365" t="s">
        <v>817</v>
      </c>
    </row>
    <row r="113" spans="1:7" ht="25.5">
      <c r="A113" s="839"/>
      <c r="B113" s="839"/>
      <c r="C113" s="843"/>
      <c r="D113" s="305" t="s">
        <v>818</v>
      </c>
      <c r="E113" s="306" t="s">
        <v>819</v>
      </c>
      <c r="F113" s="306"/>
      <c r="G113" s="307"/>
    </row>
    <row r="114" spans="1:7" ht="38.25">
      <c r="A114" s="839"/>
      <c r="B114" s="839"/>
      <c r="C114" s="843"/>
      <c r="D114" s="305" t="s">
        <v>820</v>
      </c>
      <c r="E114" s="306" t="s">
        <v>821</v>
      </c>
      <c r="F114" s="306"/>
      <c r="G114" s="307"/>
    </row>
    <row r="115" spans="1:7" ht="38.25">
      <c r="A115" s="839"/>
      <c r="B115" s="839"/>
      <c r="C115" s="843"/>
      <c r="D115" s="305" t="s">
        <v>822</v>
      </c>
      <c r="E115" s="306" t="s">
        <v>679</v>
      </c>
      <c r="F115" s="306"/>
      <c r="G115" s="307"/>
    </row>
    <row r="116" spans="1:7" ht="38.25">
      <c r="A116" s="839"/>
      <c r="B116" s="839"/>
      <c r="C116" s="844"/>
      <c r="D116" s="368" t="s">
        <v>823</v>
      </c>
      <c r="E116" s="348" t="s">
        <v>824</v>
      </c>
      <c r="F116" s="349" t="s">
        <v>197</v>
      </c>
      <c r="G116" s="365" t="s">
        <v>825</v>
      </c>
    </row>
    <row r="117" spans="1:7" ht="63.75">
      <c r="A117" s="839"/>
      <c r="B117" s="839"/>
      <c r="C117" s="846" t="s">
        <v>826</v>
      </c>
      <c r="D117" s="368" t="s">
        <v>827</v>
      </c>
      <c r="E117" s="348" t="s">
        <v>828</v>
      </c>
      <c r="F117" s="349" t="s">
        <v>185</v>
      </c>
      <c r="G117" s="365" t="s">
        <v>812</v>
      </c>
    </row>
    <row r="118" spans="1:7" ht="38.25">
      <c r="A118" s="839"/>
      <c r="B118" s="839"/>
      <c r="C118" s="843"/>
      <c r="D118" s="305" t="s">
        <v>829</v>
      </c>
      <c r="E118" s="306" t="s">
        <v>830</v>
      </c>
      <c r="F118" s="306"/>
      <c r="G118" s="307"/>
    </row>
    <row r="119" spans="1:7" ht="25.5">
      <c r="A119" s="839"/>
      <c r="B119" s="839"/>
      <c r="C119" s="843"/>
      <c r="D119" s="368" t="s">
        <v>831</v>
      </c>
      <c r="E119" s="348" t="s">
        <v>832</v>
      </c>
      <c r="F119" s="349" t="s">
        <v>261</v>
      </c>
      <c r="G119" s="359" t="s">
        <v>257</v>
      </c>
    </row>
    <row r="120" spans="1:7" ht="38.25">
      <c r="A120" s="839"/>
      <c r="B120" s="839"/>
      <c r="C120" s="843"/>
      <c r="D120" s="368" t="s">
        <v>833</v>
      </c>
      <c r="E120" s="348" t="s">
        <v>834</v>
      </c>
      <c r="F120" s="349" t="s">
        <v>259</v>
      </c>
      <c r="G120" s="359" t="s">
        <v>257</v>
      </c>
    </row>
    <row r="121" spans="1:7" ht="38.25">
      <c r="A121" s="839"/>
      <c r="B121" s="839"/>
      <c r="C121" s="844"/>
      <c r="D121" s="368" t="s">
        <v>835</v>
      </c>
      <c r="E121" s="348" t="s">
        <v>836</v>
      </c>
      <c r="F121" s="349" t="s">
        <v>262</v>
      </c>
      <c r="G121" s="359" t="s">
        <v>257</v>
      </c>
    </row>
    <row r="122" spans="1:7" ht="51">
      <c r="A122" s="839"/>
      <c r="B122" s="839"/>
      <c r="C122" s="846" t="s">
        <v>837</v>
      </c>
      <c r="D122" s="305" t="s">
        <v>838</v>
      </c>
      <c r="E122" s="306" t="s">
        <v>839</v>
      </c>
      <c r="F122" s="306"/>
      <c r="G122" s="307"/>
    </row>
    <row r="123" spans="1:7" ht="39" customHeight="1">
      <c r="A123" s="839"/>
      <c r="B123" s="839"/>
      <c r="C123" s="843"/>
      <c r="D123" s="305" t="s">
        <v>840</v>
      </c>
      <c r="E123" s="306" t="s">
        <v>841</v>
      </c>
      <c r="F123" s="306"/>
      <c r="G123" s="307"/>
    </row>
    <row r="124" spans="1:7" ht="51">
      <c r="A124" s="839"/>
      <c r="B124" s="839"/>
      <c r="C124" s="844"/>
      <c r="D124" s="305" t="s">
        <v>842</v>
      </c>
      <c r="E124" s="306" t="s">
        <v>843</v>
      </c>
      <c r="F124" s="306"/>
      <c r="G124" s="307"/>
    </row>
    <row r="125" spans="1:7" ht="38.25">
      <c r="A125" s="839"/>
      <c r="B125" s="839"/>
      <c r="C125" s="853" t="s">
        <v>844</v>
      </c>
      <c r="D125" s="333" t="s">
        <v>845</v>
      </c>
      <c r="E125" s="306" t="s">
        <v>846</v>
      </c>
      <c r="F125" s="324"/>
      <c r="G125" s="307"/>
    </row>
    <row r="126" spans="1:7" ht="38.25">
      <c r="A126" s="839"/>
      <c r="B126" s="839"/>
      <c r="C126" s="844"/>
      <c r="D126" s="335" t="s">
        <v>845</v>
      </c>
      <c r="E126" s="306" t="s">
        <v>847</v>
      </c>
      <c r="F126" s="336"/>
      <c r="G126" s="310"/>
    </row>
    <row r="127" spans="1:7" ht="25.5">
      <c r="A127" s="839"/>
      <c r="B127" s="839"/>
      <c r="C127" s="846" t="s">
        <v>848</v>
      </c>
      <c r="D127" s="313" t="s">
        <v>849</v>
      </c>
      <c r="E127" s="306" t="s">
        <v>850</v>
      </c>
      <c r="F127" s="306"/>
      <c r="G127" s="307"/>
    </row>
    <row r="128" spans="1:7" ht="25.5">
      <c r="A128" s="839"/>
      <c r="B128" s="839"/>
      <c r="C128" s="843"/>
      <c r="D128" s="337" t="s">
        <v>849</v>
      </c>
      <c r="E128" s="306" t="s">
        <v>851</v>
      </c>
      <c r="F128" s="309"/>
      <c r="G128" s="310"/>
    </row>
    <row r="129" spans="1:7" ht="25.5">
      <c r="A129" s="839"/>
      <c r="B129" s="839"/>
      <c r="C129" s="843"/>
      <c r="D129" s="313" t="s">
        <v>852</v>
      </c>
      <c r="E129" s="306" t="s">
        <v>853</v>
      </c>
      <c r="F129" s="306"/>
      <c r="G129" s="307"/>
    </row>
    <row r="130" spans="1:7" ht="51">
      <c r="A130" s="839"/>
      <c r="B130" s="839"/>
      <c r="C130" s="843"/>
      <c r="D130" s="374" t="s">
        <v>854</v>
      </c>
      <c r="E130" s="348" t="s">
        <v>855</v>
      </c>
      <c r="F130" s="349" t="s">
        <v>232</v>
      </c>
      <c r="G130" s="359" t="s">
        <v>236</v>
      </c>
    </row>
    <row r="131" spans="1:7" ht="63.75" customHeight="1">
      <c r="A131" s="839"/>
      <c r="B131" s="839"/>
      <c r="C131" s="843"/>
      <c r="D131" s="374" t="s">
        <v>856</v>
      </c>
      <c r="E131" s="348" t="s">
        <v>857</v>
      </c>
      <c r="F131" s="349" t="s">
        <v>232</v>
      </c>
      <c r="G131" s="359" t="s">
        <v>236</v>
      </c>
    </row>
    <row r="132" spans="1:7" ht="63.75" customHeight="1">
      <c r="A132" s="839"/>
      <c r="B132" s="839"/>
      <c r="C132" s="843"/>
      <c r="D132" s="374" t="s">
        <v>858</v>
      </c>
      <c r="E132" s="348" t="s">
        <v>859</v>
      </c>
      <c r="F132" s="349" t="s">
        <v>232</v>
      </c>
      <c r="G132" s="359" t="s">
        <v>236</v>
      </c>
    </row>
    <row r="133" spans="1:7" ht="63.75" customHeight="1">
      <c r="A133" s="839"/>
      <c r="B133" s="839"/>
      <c r="C133" s="843"/>
      <c r="D133" s="374" t="s">
        <v>860</v>
      </c>
      <c r="E133" s="348" t="s">
        <v>861</v>
      </c>
      <c r="F133" s="349" t="s">
        <v>232</v>
      </c>
      <c r="G133" s="359" t="s">
        <v>236</v>
      </c>
    </row>
    <row r="134" spans="1:7" ht="25.5">
      <c r="A134" s="839"/>
      <c r="B134" s="839"/>
      <c r="C134" s="843"/>
      <c r="D134" s="374" t="s">
        <v>862</v>
      </c>
      <c r="E134" s="348" t="s">
        <v>863</v>
      </c>
      <c r="F134" s="349" t="s">
        <v>179</v>
      </c>
      <c r="G134" s="360" t="s">
        <v>181</v>
      </c>
    </row>
    <row r="135" spans="1:7" ht="25.5">
      <c r="A135" s="839"/>
      <c r="B135" s="839"/>
      <c r="C135" s="843"/>
      <c r="D135" s="382" t="s">
        <v>862</v>
      </c>
      <c r="E135" s="348" t="s">
        <v>863</v>
      </c>
      <c r="F135" s="357" t="s">
        <v>179</v>
      </c>
      <c r="G135" s="366" t="s">
        <v>180</v>
      </c>
    </row>
    <row r="136" spans="1:7" ht="25.5">
      <c r="A136" s="840"/>
      <c r="B136" s="840"/>
      <c r="C136" s="844"/>
      <c r="D136" s="313" t="s">
        <v>864</v>
      </c>
      <c r="E136" s="306" t="s">
        <v>865</v>
      </c>
      <c r="F136" s="306"/>
      <c r="G136" s="307"/>
    </row>
    <row r="137" spans="1:7" ht="25.5">
      <c r="A137" s="863" t="s">
        <v>866</v>
      </c>
      <c r="B137" s="841" t="s">
        <v>867</v>
      </c>
      <c r="C137" s="846" t="s">
        <v>868</v>
      </c>
      <c r="D137" s="328" t="s">
        <v>869</v>
      </c>
      <c r="E137" s="306" t="s">
        <v>870</v>
      </c>
      <c r="F137" s="324"/>
      <c r="G137" s="307"/>
    </row>
    <row r="138" spans="1:7" ht="25.5" customHeight="1">
      <c r="A138" s="839"/>
      <c r="B138" s="839"/>
      <c r="C138" s="843"/>
      <c r="D138" s="329" t="s">
        <v>871</v>
      </c>
      <c r="E138" s="306" t="s">
        <v>872</v>
      </c>
      <c r="F138" s="324"/>
      <c r="G138" s="307"/>
    </row>
    <row r="139" spans="1:7" ht="25.5">
      <c r="A139" s="839"/>
      <c r="B139" s="839"/>
      <c r="C139" s="843"/>
      <c r="D139" s="329" t="s">
        <v>873</v>
      </c>
      <c r="E139" s="306" t="s">
        <v>874</v>
      </c>
      <c r="F139" s="324"/>
      <c r="G139" s="307"/>
    </row>
    <row r="140" spans="1:7" ht="38.25">
      <c r="A140" s="839"/>
      <c r="B140" s="839"/>
      <c r="C140" s="843"/>
      <c r="D140" s="329" t="s">
        <v>875</v>
      </c>
      <c r="E140" s="306" t="s">
        <v>876</v>
      </c>
      <c r="F140" s="324"/>
      <c r="G140" s="307"/>
    </row>
    <row r="141" spans="1:7" ht="38.25">
      <c r="A141" s="839"/>
      <c r="B141" s="839"/>
      <c r="C141" s="843"/>
      <c r="D141" s="329" t="s">
        <v>877</v>
      </c>
      <c r="E141" s="306" t="s">
        <v>878</v>
      </c>
      <c r="F141" s="324"/>
      <c r="G141" s="307"/>
    </row>
    <row r="142" spans="1:7" ht="25.5">
      <c r="A142" s="839"/>
      <c r="B142" s="839"/>
      <c r="C142" s="844"/>
      <c r="D142" s="329" t="s">
        <v>879</v>
      </c>
      <c r="E142" s="306" t="s">
        <v>880</v>
      </c>
      <c r="F142" s="324"/>
      <c r="G142" s="307"/>
    </row>
    <row r="143" spans="1:7" ht="63.75">
      <c r="A143" s="839"/>
      <c r="B143" s="839"/>
      <c r="C143" s="846" t="s">
        <v>881</v>
      </c>
      <c r="D143" s="381" t="s">
        <v>882</v>
      </c>
      <c r="E143" s="348" t="s">
        <v>883</v>
      </c>
      <c r="F143" s="354" t="s">
        <v>249</v>
      </c>
      <c r="G143" s="359" t="s">
        <v>252</v>
      </c>
    </row>
    <row r="144" spans="1:7" ht="25.5">
      <c r="A144" s="839"/>
      <c r="B144" s="839"/>
      <c r="C144" s="843"/>
      <c r="D144" s="381" t="s">
        <v>884</v>
      </c>
      <c r="E144" s="348" t="s">
        <v>885</v>
      </c>
      <c r="F144" s="354" t="s">
        <v>249</v>
      </c>
      <c r="G144" s="359" t="s">
        <v>251</v>
      </c>
    </row>
    <row r="145" spans="1:7" ht="25.5">
      <c r="A145" s="839"/>
      <c r="B145" s="839"/>
      <c r="C145" s="843"/>
      <c r="D145" s="383" t="s">
        <v>886</v>
      </c>
      <c r="E145" s="348" t="s">
        <v>887</v>
      </c>
      <c r="F145" s="354" t="s">
        <v>249</v>
      </c>
      <c r="G145" s="359" t="s">
        <v>254</v>
      </c>
    </row>
    <row r="146" spans="1:7" ht="38.25">
      <c r="A146" s="839"/>
      <c r="B146" s="839"/>
      <c r="C146" s="843"/>
      <c r="D146" s="381" t="s">
        <v>888</v>
      </c>
      <c r="E146" s="348" t="s">
        <v>889</v>
      </c>
      <c r="F146" s="354" t="s">
        <v>249</v>
      </c>
      <c r="G146" s="359" t="s">
        <v>251</v>
      </c>
    </row>
    <row r="147" spans="1:7" ht="38.25">
      <c r="A147" s="839"/>
      <c r="B147" s="839"/>
      <c r="C147" s="843"/>
      <c r="D147" s="381" t="s">
        <v>890</v>
      </c>
      <c r="E147" s="348" t="s">
        <v>891</v>
      </c>
      <c r="F147" s="354" t="s">
        <v>249</v>
      </c>
      <c r="G147" s="359" t="s">
        <v>251</v>
      </c>
    </row>
    <row r="148" spans="1:7" ht="51">
      <c r="A148" s="839"/>
      <c r="B148" s="839"/>
      <c r="C148" s="843"/>
      <c r="D148" s="381" t="s">
        <v>892</v>
      </c>
      <c r="E148" s="348" t="s">
        <v>893</v>
      </c>
      <c r="F148" s="354" t="s">
        <v>249</v>
      </c>
      <c r="G148" s="359" t="s">
        <v>250</v>
      </c>
    </row>
    <row r="149" spans="1:7" ht="38.25">
      <c r="A149" s="839"/>
      <c r="B149" s="839"/>
      <c r="C149" s="843"/>
      <c r="D149" s="381" t="s">
        <v>894</v>
      </c>
      <c r="E149" s="348" t="s">
        <v>895</v>
      </c>
      <c r="F149" s="354" t="s">
        <v>249</v>
      </c>
      <c r="G149" s="359" t="s">
        <v>250</v>
      </c>
    </row>
    <row r="150" spans="1:7" ht="76.5" customHeight="1">
      <c r="A150" s="839"/>
      <c r="B150" s="839"/>
      <c r="C150" s="843"/>
      <c r="D150" s="381" t="s">
        <v>896</v>
      </c>
      <c r="E150" s="348" t="s">
        <v>897</v>
      </c>
      <c r="F150" s="354" t="s">
        <v>249</v>
      </c>
      <c r="G150" s="359" t="s">
        <v>253</v>
      </c>
    </row>
    <row r="151" spans="1:7" ht="25.5">
      <c r="A151" s="839"/>
      <c r="B151" s="839"/>
      <c r="C151" s="844"/>
      <c r="D151" s="381" t="s">
        <v>898</v>
      </c>
      <c r="E151" s="348" t="s">
        <v>899</v>
      </c>
      <c r="F151" s="354" t="s">
        <v>249</v>
      </c>
      <c r="G151" s="359" t="s">
        <v>251</v>
      </c>
    </row>
    <row r="152" spans="1:7" ht="38.25" customHeight="1">
      <c r="A152" s="839"/>
      <c r="B152" s="839"/>
      <c r="C152" s="846" t="s">
        <v>900</v>
      </c>
      <c r="D152" s="383" t="s">
        <v>901</v>
      </c>
      <c r="E152" s="348" t="s">
        <v>902</v>
      </c>
      <c r="F152" s="354" t="s">
        <v>232</v>
      </c>
      <c r="G152" s="359" t="s">
        <v>240</v>
      </c>
    </row>
    <row r="153" spans="1:7" ht="25.5">
      <c r="A153" s="839"/>
      <c r="B153" s="839"/>
      <c r="C153" s="843"/>
      <c r="D153" s="381" t="s">
        <v>903</v>
      </c>
      <c r="E153" s="348" t="s">
        <v>904</v>
      </c>
      <c r="F153" s="354" t="s">
        <v>249</v>
      </c>
      <c r="G153" s="359" t="s">
        <v>254</v>
      </c>
    </row>
    <row r="154" spans="1:7" ht="25.5">
      <c r="A154" s="839"/>
      <c r="B154" s="839"/>
      <c r="C154" s="843"/>
      <c r="D154" s="381" t="s">
        <v>905</v>
      </c>
      <c r="E154" s="348" t="s">
        <v>906</v>
      </c>
      <c r="F154" s="354" t="s">
        <v>249</v>
      </c>
      <c r="G154" s="359" t="s">
        <v>254</v>
      </c>
    </row>
    <row r="155" spans="1:7" ht="38.25" customHeight="1">
      <c r="A155" s="839"/>
      <c r="B155" s="839"/>
      <c r="C155" s="844"/>
      <c r="D155" s="381" t="s">
        <v>907</v>
      </c>
      <c r="E155" s="348" t="s">
        <v>908</v>
      </c>
      <c r="F155" s="354" t="s">
        <v>249</v>
      </c>
      <c r="G155" s="359" t="s">
        <v>254</v>
      </c>
    </row>
    <row r="156" spans="1:7" ht="25.5">
      <c r="A156" s="839"/>
      <c r="B156" s="839"/>
      <c r="C156" s="846" t="s">
        <v>909</v>
      </c>
      <c r="D156" s="383" t="s">
        <v>910</v>
      </c>
      <c r="E156" s="348" t="s">
        <v>911</v>
      </c>
      <c r="F156" s="354" t="s">
        <v>249</v>
      </c>
      <c r="G156" s="359" t="s">
        <v>251</v>
      </c>
    </row>
    <row r="157" spans="1:7" ht="38.25" customHeight="1">
      <c r="A157" s="839"/>
      <c r="B157" s="839"/>
      <c r="C157" s="843"/>
      <c r="D157" s="381" t="s">
        <v>912</v>
      </c>
      <c r="E157" s="348" t="s">
        <v>913</v>
      </c>
      <c r="F157" s="354" t="s">
        <v>249</v>
      </c>
      <c r="G157" s="359" t="s">
        <v>251</v>
      </c>
    </row>
    <row r="158" spans="1:7" ht="38.25">
      <c r="A158" s="840"/>
      <c r="B158" s="840"/>
      <c r="C158" s="844"/>
      <c r="D158" s="381" t="s">
        <v>914</v>
      </c>
      <c r="E158" s="348" t="s">
        <v>915</v>
      </c>
      <c r="F158" s="354" t="s">
        <v>249</v>
      </c>
      <c r="G158" s="359" t="s">
        <v>251</v>
      </c>
    </row>
    <row r="159" spans="1:7" ht="38.25" customHeight="1">
      <c r="A159" s="863" t="s">
        <v>916</v>
      </c>
      <c r="B159" s="841" t="s">
        <v>917</v>
      </c>
      <c r="C159" s="846" t="s">
        <v>918</v>
      </c>
      <c r="D159" s="328" t="s">
        <v>919</v>
      </c>
      <c r="E159" s="306" t="s">
        <v>920</v>
      </c>
      <c r="F159" s="324"/>
      <c r="G159" s="307"/>
    </row>
    <row r="160" spans="1:7" ht="38.25" customHeight="1">
      <c r="A160" s="839"/>
      <c r="B160" s="839"/>
      <c r="C160" s="843"/>
      <c r="D160" s="329" t="s">
        <v>921</v>
      </c>
      <c r="E160" s="306" t="s">
        <v>922</v>
      </c>
      <c r="F160" s="324"/>
      <c r="G160" s="307"/>
    </row>
    <row r="161" spans="1:7" ht="38.25" customHeight="1">
      <c r="A161" s="839"/>
      <c r="B161" s="839"/>
      <c r="C161" s="843"/>
      <c r="D161" s="329" t="s">
        <v>923</v>
      </c>
      <c r="E161" s="306" t="s">
        <v>924</v>
      </c>
      <c r="F161" s="324"/>
      <c r="G161" s="307"/>
    </row>
    <row r="162" spans="1:7" ht="14.25">
      <c r="A162" s="839"/>
      <c r="B162" s="839"/>
      <c r="C162" s="843"/>
      <c r="D162" s="841" t="s">
        <v>925</v>
      </c>
      <c r="E162" s="306" t="s">
        <v>926</v>
      </c>
      <c r="F162" s="324"/>
      <c r="G162" s="307"/>
    </row>
    <row r="163" spans="1:7" ht="25.5" customHeight="1">
      <c r="A163" s="839"/>
      <c r="B163" s="839"/>
      <c r="C163" s="843"/>
      <c r="D163" s="839"/>
      <c r="E163" s="306" t="s">
        <v>927</v>
      </c>
      <c r="F163" s="324"/>
      <c r="G163" s="307"/>
    </row>
    <row r="164" spans="1:7" ht="51" customHeight="1">
      <c r="A164" s="839"/>
      <c r="B164" s="839"/>
      <c r="C164" s="843"/>
      <c r="D164" s="840"/>
      <c r="E164" s="306" t="s">
        <v>928</v>
      </c>
      <c r="F164" s="324"/>
      <c r="G164" s="307"/>
    </row>
    <row r="165" spans="1:7" ht="38.25" customHeight="1">
      <c r="A165" s="839"/>
      <c r="B165" s="839"/>
      <c r="C165" s="843"/>
      <c r="D165" s="841" t="s">
        <v>929</v>
      </c>
      <c r="E165" s="306" t="s">
        <v>930</v>
      </c>
      <c r="F165" s="324"/>
      <c r="G165" s="307"/>
    </row>
    <row r="166" spans="1:7" ht="38.25" customHeight="1">
      <c r="A166" s="839"/>
      <c r="B166" s="839"/>
      <c r="C166" s="843"/>
      <c r="D166" s="839"/>
      <c r="E166" s="306" t="s">
        <v>931</v>
      </c>
      <c r="F166" s="324"/>
      <c r="G166" s="307"/>
    </row>
    <row r="167" spans="1:7" ht="38.25" customHeight="1">
      <c r="A167" s="839"/>
      <c r="B167" s="839"/>
      <c r="C167" s="843"/>
      <c r="D167" s="840"/>
      <c r="E167" s="306" t="s">
        <v>931</v>
      </c>
      <c r="F167" s="324"/>
      <c r="G167" s="307"/>
    </row>
    <row r="168" spans="1:7" ht="25.5">
      <c r="A168" s="839"/>
      <c r="B168" s="839"/>
      <c r="C168" s="843"/>
      <c r="D168" s="329" t="s">
        <v>932</v>
      </c>
      <c r="E168" s="306" t="s">
        <v>933</v>
      </c>
      <c r="F168" s="324"/>
      <c r="G168" s="307"/>
    </row>
    <row r="169" spans="1:7" ht="25.5">
      <c r="A169" s="839"/>
      <c r="B169" s="839"/>
      <c r="C169" s="843"/>
      <c r="D169" s="329" t="s">
        <v>934</v>
      </c>
      <c r="E169" s="306" t="s">
        <v>935</v>
      </c>
      <c r="F169" s="324"/>
      <c r="G169" s="307"/>
    </row>
    <row r="170" spans="1:7" ht="114.75" customHeight="1">
      <c r="A170" s="839"/>
      <c r="B170" s="839"/>
      <c r="C170" s="843"/>
      <c r="D170" s="329" t="s">
        <v>934</v>
      </c>
      <c r="E170" s="306" t="s">
        <v>936</v>
      </c>
      <c r="F170" s="324"/>
      <c r="G170" s="307"/>
    </row>
    <row r="171" spans="1:7" ht="38.25" customHeight="1">
      <c r="A171" s="839"/>
      <c r="B171" s="839"/>
      <c r="C171" s="843"/>
      <c r="D171" s="329" t="s">
        <v>934</v>
      </c>
      <c r="E171" s="306" t="s">
        <v>937</v>
      </c>
      <c r="F171" s="324"/>
      <c r="G171" s="307"/>
    </row>
    <row r="172" spans="1:7" ht="63.75" customHeight="1">
      <c r="A172" s="839"/>
      <c r="B172" s="839"/>
      <c r="C172" s="843"/>
      <c r="D172" s="329" t="s">
        <v>934</v>
      </c>
      <c r="E172" s="306" t="s">
        <v>938</v>
      </c>
      <c r="F172" s="324"/>
      <c r="G172" s="307"/>
    </row>
    <row r="173" spans="1:7" ht="51" customHeight="1">
      <c r="A173" s="839"/>
      <c r="B173" s="839"/>
      <c r="C173" s="843"/>
      <c r="D173" s="329" t="s">
        <v>934</v>
      </c>
      <c r="E173" s="306" t="s">
        <v>939</v>
      </c>
      <c r="F173" s="324"/>
      <c r="G173" s="307"/>
    </row>
    <row r="174" spans="1:7" ht="25.5">
      <c r="A174" s="839"/>
      <c r="B174" s="839"/>
      <c r="C174" s="843"/>
      <c r="D174" s="329" t="s">
        <v>934</v>
      </c>
      <c r="E174" s="306" t="s">
        <v>940</v>
      </c>
      <c r="F174" s="324"/>
      <c r="G174" s="307"/>
    </row>
    <row r="175" spans="1:7" ht="38.25" customHeight="1">
      <c r="A175" s="839"/>
      <c r="B175" s="839"/>
      <c r="C175" s="843"/>
      <c r="D175" s="329" t="s">
        <v>941</v>
      </c>
      <c r="E175" s="306" t="s">
        <v>942</v>
      </c>
      <c r="F175" s="324"/>
      <c r="G175" s="307"/>
    </row>
    <row r="176" spans="1:7" ht="38.25" customHeight="1">
      <c r="A176" s="839"/>
      <c r="B176" s="839"/>
      <c r="C176" s="844"/>
      <c r="D176" s="329" t="s">
        <v>943</v>
      </c>
      <c r="E176" s="306" t="s">
        <v>944</v>
      </c>
      <c r="F176" s="324"/>
      <c r="G176" s="307"/>
    </row>
    <row r="177" spans="1:7" ht="51" customHeight="1">
      <c r="A177" s="839"/>
      <c r="B177" s="839"/>
      <c r="C177" s="846" t="s">
        <v>945</v>
      </c>
      <c r="D177" s="328" t="s">
        <v>946</v>
      </c>
      <c r="E177" s="306" t="s">
        <v>947</v>
      </c>
      <c r="F177" s="324"/>
      <c r="G177" s="307"/>
    </row>
    <row r="178" spans="1:7" ht="38.25" customHeight="1">
      <c r="A178" s="839"/>
      <c r="B178" s="839"/>
      <c r="C178" s="844"/>
      <c r="D178" s="329" t="s">
        <v>948</v>
      </c>
      <c r="E178" s="306" t="s">
        <v>949</v>
      </c>
      <c r="F178" s="324"/>
      <c r="G178" s="307"/>
    </row>
    <row r="179" spans="1:7" ht="25.5">
      <c r="A179" s="839"/>
      <c r="B179" s="839"/>
      <c r="C179" s="846" t="s">
        <v>950</v>
      </c>
      <c r="D179" s="328" t="s">
        <v>951</v>
      </c>
      <c r="E179" s="306" t="s">
        <v>952</v>
      </c>
      <c r="F179" s="324"/>
      <c r="G179" s="307"/>
    </row>
    <row r="180" spans="1:7" ht="38.25">
      <c r="A180" s="839"/>
      <c r="B180" s="839"/>
      <c r="C180" s="843"/>
      <c r="D180" s="329" t="s">
        <v>953</v>
      </c>
      <c r="E180" s="306" t="s">
        <v>954</v>
      </c>
      <c r="F180" s="324"/>
      <c r="G180" s="307"/>
    </row>
    <row r="181" spans="1:7" ht="38.25">
      <c r="A181" s="839"/>
      <c r="B181" s="839"/>
      <c r="C181" s="843"/>
      <c r="D181" s="329" t="s">
        <v>955</v>
      </c>
      <c r="E181" s="306" t="s">
        <v>956</v>
      </c>
      <c r="F181" s="324"/>
      <c r="G181" s="307"/>
    </row>
    <row r="182" spans="1:7" ht="25.5">
      <c r="A182" s="839"/>
      <c r="B182" s="839"/>
      <c r="C182" s="843"/>
      <c r="D182" s="329" t="s">
        <v>957</v>
      </c>
      <c r="E182" s="306" t="s">
        <v>958</v>
      </c>
      <c r="F182" s="324"/>
      <c r="G182" s="307"/>
    </row>
    <row r="183" spans="1:7" ht="25.5">
      <c r="A183" s="839"/>
      <c r="B183" s="839"/>
      <c r="C183" s="843"/>
      <c r="D183" s="329" t="s">
        <v>957</v>
      </c>
      <c r="E183" s="306" t="s">
        <v>959</v>
      </c>
      <c r="F183" s="324"/>
      <c r="G183" s="307"/>
    </row>
    <row r="184" spans="1:7" ht="14.25">
      <c r="A184" s="839"/>
      <c r="B184" s="839"/>
      <c r="C184" s="843"/>
      <c r="D184" s="329" t="s">
        <v>960</v>
      </c>
      <c r="E184" s="306" t="s">
        <v>961</v>
      </c>
      <c r="F184" s="324"/>
      <c r="G184" s="307"/>
    </row>
    <row r="185" spans="1:7" ht="25.5">
      <c r="A185" s="839"/>
      <c r="B185" s="839"/>
      <c r="C185" s="843"/>
      <c r="D185" s="329" t="s">
        <v>962</v>
      </c>
      <c r="E185" s="306" t="s">
        <v>961</v>
      </c>
      <c r="F185" s="324"/>
      <c r="G185" s="307"/>
    </row>
    <row r="186" spans="1:7" ht="38.25">
      <c r="A186" s="840"/>
      <c r="B186" s="840"/>
      <c r="C186" s="844"/>
      <c r="D186" s="338" t="s">
        <v>963</v>
      </c>
      <c r="E186" s="306" t="s">
        <v>961</v>
      </c>
      <c r="F186" s="332"/>
      <c r="G186" s="307"/>
    </row>
    <row r="187" spans="1:7" ht="38.25">
      <c r="A187" s="866" t="s">
        <v>964</v>
      </c>
      <c r="B187" s="841" t="s">
        <v>965</v>
      </c>
      <c r="C187" s="846" t="s">
        <v>966</v>
      </c>
      <c r="D187" s="384" t="s">
        <v>967</v>
      </c>
      <c r="E187" s="348" t="s">
        <v>968</v>
      </c>
      <c r="F187" s="349" t="s">
        <v>232</v>
      </c>
      <c r="G187" s="359" t="s">
        <v>234</v>
      </c>
    </row>
    <row r="188" spans="1:7" ht="76.5" customHeight="1">
      <c r="A188" s="839"/>
      <c r="B188" s="839"/>
      <c r="C188" s="843"/>
      <c r="D188" s="384" t="s">
        <v>967</v>
      </c>
      <c r="E188" s="348" t="s">
        <v>969</v>
      </c>
      <c r="F188" s="349" t="s">
        <v>179</v>
      </c>
      <c r="G188" s="359" t="s">
        <v>182</v>
      </c>
    </row>
    <row r="189" spans="1:7" ht="51">
      <c r="A189" s="839"/>
      <c r="B189" s="839"/>
      <c r="C189" s="843"/>
      <c r="D189" s="305" t="s">
        <v>970</v>
      </c>
      <c r="E189" s="306" t="s">
        <v>971</v>
      </c>
      <c r="F189" s="306"/>
      <c r="G189" s="307"/>
    </row>
    <row r="190" spans="1:7" ht="51">
      <c r="A190" s="839"/>
      <c r="B190" s="839"/>
      <c r="C190" s="844"/>
      <c r="D190" s="385" t="s">
        <v>972</v>
      </c>
      <c r="E190" s="348" t="s">
        <v>973</v>
      </c>
      <c r="F190" s="349" t="s">
        <v>232</v>
      </c>
      <c r="G190" s="359" t="s">
        <v>234</v>
      </c>
    </row>
    <row r="191" spans="1:7" ht="38.25">
      <c r="A191" s="839"/>
      <c r="B191" s="839"/>
      <c r="C191" s="846" t="s">
        <v>974</v>
      </c>
      <c r="D191" s="368" t="s">
        <v>975</v>
      </c>
      <c r="E191" s="348" t="s">
        <v>976</v>
      </c>
      <c r="F191" s="349" t="s">
        <v>232</v>
      </c>
      <c r="G191" s="359" t="s">
        <v>234</v>
      </c>
    </row>
    <row r="192" spans="1:7" ht="38.25">
      <c r="A192" s="839"/>
      <c r="B192" s="839"/>
      <c r="C192" s="843"/>
      <c r="D192" s="308" t="s">
        <v>975</v>
      </c>
      <c r="E192" s="306" t="s">
        <v>977</v>
      </c>
      <c r="F192" s="309"/>
      <c r="G192" s="310"/>
    </row>
    <row r="193" spans="1:7" ht="25.5">
      <c r="A193" s="839"/>
      <c r="B193" s="839"/>
      <c r="C193" s="844"/>
      <c r="D193" s="368" t="s">
        <v>978</v>
      </c>
      <c r="E193" s="348" t="s">
        <v>979</v>
      </c>
      <c r="F193" s="349" t="s">
        <v>232</v>
      </c>
      <c r="G193" s="359" t="s">
        <v>234</v>
      </c>
    </row>
    <row r="194" spans="1:7" ht="87.75" customHeight="1">
      <c r="A194" s="839"/>
      <c r="B194" s="839"/>
      <c r="C194" s="867" t="s">
        <v>980</v>
      </c>
      <c r="D194" s="368" t="s">
        <v>981</v>
      </c>
      <c r="E194" s="348" t="s">
        <v>982</v>
      </c>
      <c r="F194" s="349" t="s">
        <v>158</v>
      </c>
      <c r="G194" s="359" t="s">
        <v>161</v>
      </c>
    </row>
    <row r="195" spans="1:7" ht="38.25">
      <c r="A195" s="839"/>
      <c r="B195" s="839"/>
      <c r="C195" s="843"/>
      <c r="D195" s="308" t="s">
        <v>981</v>
      </c>
      <c r="E195" s="306" t="s">
        <v>983</v>
      </c>
      <c r="F195" s="309"/>
      <c r="G195" s="310"/>
    </row>
    <row r="196" spans="1:7" ht="38.25">
      <c r="A196" s="839"/>
      <c r="B196" s="839"/>
      <c r="C196" s="843"/>
      <c r="D196" s="308" t="s">
        <v>981</v>
      </c>
      <c r="E196" s="306" t="s">
        <v>982</v>
      </c>
      <c r="F196" s="309"/>
      <c r="G196" s="310"/>
    </row>
    <row r="197" spans="1:7" ht="38.25">
      <c r="A197" s="839"/>
      <c r="B197" s="839"/>
      <c r="C197" s="843"/>
      <c r="D197" s="308" t="s">
        <v>981</v>
      </c>
      <c r="E197" s="306" t="s">
        <v>982</v>
      </c>
      <c r="F197" s="309"/>
      <c r="G197" s="310"/>
    </row>
    <row r="198" spans="1:7" ht="63.75" customHeight="1">
      <c r="A198" s="839"/>
      <c r="B198" s="839"/>
      <c r="C198" s="843"/>
      <c r="D198" s="368" t="s">
        <v>984</v>
      </c>
      <c r="E198" s="348" t="s">
        <v>985</v>
      </c>
      <c r="F198" s="349" t="s">
        <v>158</v>
      </c>
      <c r="G198" s="359" t="s">
        <v>164</v>
      </c>
    </row>
    <row r="199" spans="1:7" ht="63.75" customHeight="1">
      <c r="A199" s="839"/>
      <c r="B199" s="839"/>
      <c r="C199" s="843"/>
      <c r="D199" s="368" t="s">
        <v>986</v>
      </c>
      <c r="E199" s="348" t="s">
        <v>987</v>
      </c>
      <c r="F199" s="349" t="s">
        <v>158</v>
      </c>
      <c r="G199" s="359" t="s">
        <v>159</v>
      </c>
    </row>
    <row r="200" spans="1:7" ht="69" customHeight="1">
      <c r="A200" s="839"/>
      <c r="B200" s="839"/>
      <c r="C200" s="843"/>
      <c r="D200" s="386" t="s">
        <v>986</v>
      </c>
      <c r="E200" s="348" t="s">
        <v>987</v>
      </c>
      <c r="F200" s="357" t="s">
        <v>158</v>
      </c>
      <c r="G200" s="367" t="s">
        <v>159</v>
      </c>
    </row>
    <row r="201" spans="1:7" ht="94.5" customHeight="1">
      <c r="A201" s="839"/>
      <c r="B201" s="839"/>
      <c r="C201" s="868"/>
      <c r="D201" s="368" t="s">
        <v>988</v>
      </c>
      <c r="E201" s="348" t="s">
        <v>989</v>
      </c>
      <c r="F201" s="349" t="s">
        <v>158</v>
      </c>
      <c r="G201" s="359" t="s">
        <v>160</v>
      </c>
    </row>
    <row r="202" spans="1:7" ht="51">
      <c r="A202" s="839"/>
      <c r="B202" s="839"/>
      <c r="C202" s="843"/>
      <c r="D202" s="305" t="s">
        <v>990</v>
      </c>
      <c r="E202" s="306" t="s">
        <v>991</v>
      </c>
      <c r="F202" s="306"/>
      <c r="G202" s="307"/>
    </row>
    <row r="203" spans="1:7" ht="16.5" customHeight="1">
      <c r="A203" s="339"/>
      <c r="B203" s="340"/>
      <c r="C203" s="340"/>
      <c r="D203" s="341"/>
      <c r="E203" s="342"/>
      <c r="F203" s="343"/>
      <c r="G203" s="344"/>
    </row>
    <row r="204" spans="1:7" ht="16.5" customHeight="1">
      <c r="A204" s="345"/>
      <c r="B204" s="341"/>
      <c r="C204" s="341"/>
      <c r="D204" s="341"/>
      <c r="E204" s="342"/>
      <c r="F204" s="343"/>
      <c r="G204" s="344"/>
    </row>
    <row r="205" spans="1:7" ht="16.5" customHeight="1">
      <c r="A205" s="345"/>
      <c r="B205" s="341"/>
      <c r="C205" s="341"/>
      <c r="D205" s="341"/>
      <c r="E205" s="342"/>
      <c r="F205" s="343"/>
      <c r="G205" s="344"/>
    </row>
    <row r="206" spans="1:7" ht="16.5" customHeight="1">
      <c r="A206" s="345"/>
      <c r="B206" s="341"/>
      <c r="C206" s="341"/>
      <c r="D206" s="341"/>
      <c r="E206" s="342"/>
      <c r="F206" s="343"/>
      <c r="G206" s="344"/>
    </row>
    <row r="207" spans="1:7" ht="16.5" customHeight="1">
      <c r="A207" s="345"/>
      <c r="B207" s="341"/>
      <c r="C207" s="341"/>
      <c r="D207" s="341"/>
      <c r="E207" s="342"/>
      <c r="F207" s="343"/>
      <c r="G207" s="344"/>
    </row>
    <row r="208" spans="1:7" ht="16.5" customHeight="1">
      <c r="A208" s="345"/>
      <c r="B208" s="341"/>
      <c r="C208" s="341"/>
      <c r="D208" s="341"/>
      <c r="E208" s="342"/>
      <c r="F208" s="343"/>
      <c r="G208" s="344"/>
    </row>
    <row r="209" spans="1:7" ht="16.5" customHeight="1">
      <c r="A209" s="345"/>
      <c r="B209" s="341"/>
      <c r="C209" s="341"/>
      <c r="D209" s="341"/>
      <c r="E209" s="342"/>
      <c r="F209" s="343"/>
      <c r="G209" s="344"/>
    </row>
    <row r="210" spans="1:7" ht="16.5" customHeight="1">
      <c r="A210" s="345"/>
      <c r="B210" s="341"/>
      <c r="C210" s="341"/>
      <c r="D210" s="341"/>
      <c r="E210" s="342"/>
      <c r="F210" s="343"/>
      <c r="G210" s="344"/>
    </row>
    <row r="211" spans="1:7" ht="16.5" customHeight="1">
      <c r="A211" s="345"/>
      <c r="B211" s="341"/>
      <c r="C211" s="341"/>
      <c r="D211" s="341"/>
      <c r="E211" s="342"/>
      <c r="F211" s="343"/>
      <c r="G211" s="344"/>
    </row>
    <row r="212" spans="1:7" ht="16.5" customHeight="1">
      <c r="A212" s="345"/>
      <c r="B212" s="341"/>
      <c r="C212" s="341"/>
      <c r="D212" s="341"/>
      <c r="E212" s="342"/>
      <c r="F212" s="343"/>
      <c r="G212" s="344"/>
    </row>
    <row r="213" spans="1:7" ht="16.5" customHeight="1">
      <c r="A213" s="345"/>
      <c r="B213" s="341"/>
      <c r="C213" s="341"/>
      <c r="D213" s="341"/>
      <c r="E213" s="342"/>
      <c r="F213" s="343"/>
      <c r="G213" s="344"/>
    </row>
    <row r="214" spans="1:7" ht="16.5" customHeight="1">
      <c r="A214" s="345"/>
      <c r="B214" s="341"/>
      <c r="C214" s="341"/>
      <c r="D214" s="341"/>
      <c r="E214" s="342"/>
      <c r="F214" s="343"/>
      <c r="G214" s="344"/>
    </row>
    <row r="215" spans="1:7" ht="16.5" customHeight="1">
      <c r="A215" s="345"/>
      <c r="B215" s="341"/>
      <c r="C215" s="341"/>
      <c r="D215" s="341"/>
      <c r="E215" s="342"/>
      <c r="F215" s="343"/>
      <c r="G215" s="344"/>
    </row>
    <row r="216" spans="1:7" ht="16.5" customHeight="1">
      <c r="A216" s="345"/>
      <c r="B216" s="341"/>
      <c r="C216" s="341"/>
      <c r="D216" s="341"/>
      <c r="E216" s="342"/>
      <c r="F216" s="343"/>
      <c r="G216" s="344"/>
    </row>
    <row r="217" spans="1:7" ht="16.5" customHeight="1">
      <c r="A217" s="345"/>
      <c r="B217" s="341"/>
      <c r="C217" s="341"/>
      <c r="D217" s="341"/>
      <c r="E217" s="342"/>
      <c r="F217" s="343"/>
      <c r="G217" s="344"/>
    </row>
    <row r="218" spans="1:7" ht="16.5" customHeight="1">
      <c r="A218" s="345"/>
      <c r="B218" s="341"/>
      <c r="C218" s="341"/>
      <c r="D218" s="341"/>
      <c r="E218" s="342"/>
      <c r="F218" s="343"/>
      <c r="G218" s="344"/>
    </row>
    <row r="219" spans="1:7" ht="16.5" customHeight="1">
      <c r="A219" s="345"/>
      <c r="B219" s="341"/>
      <c r="C219" s="341"/>
      <c r="D219" s="341"/>
      <c r="E219" s="342"/>
      <c r="F219" s="343"/>
      <c r="G219" s="344"/>
    </row>
    <row r="220" spans="1:7" ht="16.5" customHeight="1">
      <c r="A220" s="345"/>
      <c r="B220" s="341"/>
      <c r="C220" s="341"/>
      <c r="D220" s="341"/>
      <c r="E220" s="342"/>
      <c r="F220" s="343"/>
      <c r="G220" s="344"/>
    </row>
    <row r="221" spans="1:7" ht="16.5" customHeight="1">
      <c r="A221" s="345"/>
      <c r="B221" s="341"/>
      <c r="C221" s="341"/>
      <c r="D221" s="341"/>
      <c r="E221" s="342"/>
      <c r="F221" s="343"/>
      <c r="G221" s="344"/>
    </row>
    <row r="222" spans="1:7" ht="16.5" customHeight="1">
      <c r="A222" s="345"/>
      <c r="B222" s="341"/>
      <c r="C222" s="341"/>
      <c r="D222" s="341"/>
      <c r="E222" s="342"/>
      <c r="F222" s="343"/>
      <c r="G222" s="344"/>
    </row>
    <row r="223" spans="1:7" ht="16.5" customHeight="1">
      <c r="A223" s="345"/>
      <c r="B223" s="341"/>
      <c r="C223" s="341"/>
      <c r="D223" s="341"/>
      <c r="E223" s="342"/>
      <c r="F223" s="343"/>
      <c r="G223" s="344"/>
    </row>
    <row r="224" spans="1:7" ht="16.5" customHeight="1">
      <c r="A224" s="345"/>
      <c r="B224" s="341"/>
      <c r="C224" s="341"/>
      <c r="D224" s="341"/>
      <c r="E224" s="342"/>
      <c r="F224" s="343"/>
      <c r="G224" s="344"/>
    </row>
    <row r="225" spans="1:7" ht="16.5" customHeight="1">
      <c r="A225" s="345"/>
      <c r="B225" s="341"/>
      <c r="C225" s="341"/>
      <c r="D225" s="341"/>
      <c r="E225" s="342"/>
      <c r="F225" s="343"/>
      <c r="G225" s="344"/>
    </row>
    <row r="226" spans="1:7" ht="16.5" customHeight="1">
      <c r="A226" s="345"/>
      <c r="B226" s="341"/>
      <c r="C226" s="341"/>
      <c r="D226" s="341"/>
      <c r="E226" s="342"/>
      <c r="F226" s="343"/>
      <c r="G226" s="344"/>
    </row>
    <row r="227" spans="1:7" ht="16.5" customHeight="1">
      <c r="A227" s="345"/>
      <c r="B227" s="341"/>
      <c r="C227" s="341"/>
      <c r="D227" s="341"/>
      <c r="E227" s="342"/>
      <c r="F227" s="343"/>
      <c r="G227" s="344"/>
    </row>
    <row r="228" spans="1:7" ht="16.5" customHeight="1">
      <c r="A228" s="345"/>
      <c r="B228" s="341"/>
      <c r="C228" s="341"/>
      <c r="D228" s="341"/>
      <c r="E228" s="342"/>
      <c r="F228" s="343"/>
      <c r="G228" s="344"/>
    </row>
    <row r="229" spans="1:7" ht="16.5" customHeight="1">
      <c r="A229" s="345"/>
      <c r="B229" s="341"/>
      <c r="C229" s="341"/>
      <c r="D229" s="341"/>
      <c r="E229" s="342"/>
      <c r="F229" s="343"/>
      <c r="G229" s="344"/>
    </row>
    <row r="230" spans="1:7" ht="16.5" customHeight="1">
      <c r="A230" s="345"/>
      <c r="B230" s="341"/>
      <c r="C230" s="341"/>
      <c r="D230" s="341"/>
      <c r="E230" s="342"/>
      <c r="F230" s="343"/>
      <c r="G230" s="344"/>
    </row>
    <row r="231" spans="1:7" ht="16.5" customHeight="1">
      <c r="A231" s="345"/>
      <c r="B231" s="341"/>
      <c r="C231" s="341"/>
      <c r="D231" s="341"/>
      <c r="E231" s="342"/>
      <c r="F231" s="343"/>
      <c r="G231" s="344"/>
    </row>
    <row r="232" spans="1:7" ht="16.5" customHeight="1">
      <c r="A232" s="345"/>
      <c r="B232" s="341"/>
      <c r="C232" s="341"/>
      <c r="D232" s="341"/>
      <c r="E232" s="342"/>
      <c r="F232" s="343"/>
      <c r="G232" s="344"/>
    </row>
    <row r="233" spans="1:7" ht="15.75" customHeight="1"/>
    <row r="234" spans="1:7" ht="15.75" customHeight="1"/>
    <row r="235" spans="1:7" ht="15.75" customHeight="1"/>
    <row r="236" spans="1:7" ht="15.75" customHeight="1"/>
    <row r="237" spans="1:7" ht="15.75" customHeight="1"/>
    <row r="238" spans="1:7" ht="15.75" customHeight="1"/>
    <row r="239" spans="1:7" ht="15.75" customHeight="1"/>
    <row r="240" spans="1:7" ht="15.75" customHeight="1"/>
    <row r="241" spans="2:7" ht="15.75" customHeight="1"/>
    <row r="242" spans="2:7" ht="15.75" customHeight="1"/>
    <row r="243" spans="2:7" ht="15.75" customHeight="1"/>
    <row r="244" spans="2:7" ht="15.75" customHeight="1"/>
    <row r="245" spans="2:7" ht="15.75" customHeight="1"/>
    <row r="246" spans="2:7" ht="15.75" customHeight="1"/>
    <row r="247" spans="2:7" ht="15.75" customHeight="1"/>
    <row r="248" spans="2:7" s="346" customFormat="1" ht="15.75" customHeight="1">
      <c r="B248" s="304"/>
      <c r="C248" s="304"/>
      <c r="D248" s="304"/>
      <c r="E248" s="304"/>
      <c r="F248" s="347"/>
      <c r="G248" s="347"/>
    </row>
    <row r="249" spans="2:7" s="346" customFormat="1" ht="15.75" customHeight="1">
      <c r="B249" s="304"/>
      <c r="C249" s="304"/>
      <c r="D249" s="304"/>
      <c r="E249" s="304"/>
      <c r="F249" s="347"/>
      <c r="G249" s="347"/>
    </row>
    <row r="250" spans="2:7" s="346" customFormat="1" ht="15.75" customHeight="1">
      <c r="B250" s="304"/>
      <c r="C250" s="304"/>
      <c r="D250" s="304"/>
      <c r="E250" s="304"/>
      <c r="F250" s="347"/>
      <c r="G250" s="347"/>
    </row>
    <row r="251" spans="2:7" s="346" customFormat="1" ht="15.75" customHeight="1">
      <c r="B251" s="304"/>
      <c r="C251" s="304"/>
      <c r="D251" s="304"/>
      <c r="E251" s="304"/>
      <c r="F251" s="347"/>
      <c r="G251" s="347"/>
    </row>
    <row r="252" spans="2:7" s="346" customFormat="1" ht="15.75" customHeight="1">
      <c r="B252" s="304"/>
      <c r="C252" s="304"/>
      <c r="D252" s="304"/>
      <c r="E252" s="304"/>
      <c r="F252" s="347"/>
      <c r="G252" s="347"/>
    </row>
    <row r="253" spans="2:7" s="346" customFormat="1" ht="15.75" customHeight="1">
      <c r="B253" s="304"/>
      <c r="C253" s="304"/>
      <c r="D253" s="304"/>
      <c r="E253" s="304"/>
      <c r="F253" s="347"/>
      <c r="G253" s="347"/>
    </row>
    <row r="254" spans="2:7" s="346" customFormat="1" ht="15.75" customHeight="1">
      <c r="B254" s="304"/>
      <c r="C254" s="304"/>
      <c r="D254" s="304"/>
      <c r="E254" s="304"/>
      <c r="F254" s="347"/>
      <c r="G254" s="347"/>
    </row>
    <row r="255" spans="2:7" s="346" customFormat="1" ht="15.75" customHeight="1">
      <c r="B255" s="304"/>
      <c r="C255" s="304"/>
      <c r="D255" s="304"/>
      <c r="E255" s="304"/>
      <c r="F255" s="347"/>
      <c r="G255" s="347"/>
    </row>
    <row r="256" spans="2:7" s="346" customFormat="1" ht="15.75" customHeight="1">
      <c r="B256" s="304"/>
      <c r="C256" s="304"/>
      <c r="D256" s="304"/>
      <c r="E256" s="304"/>
      <c r="F256" s="347"/>
      <c r="G256" s="347"/>
    </row>
    <row r="257" spans="2:7" s="346" customFormat="1" ht="15.75" customHeight="1">
      <c r="B257" s="304"/>
      <c r="C257" s="304"/>
      <c r="D257" s="304"/>
      <c r="E257" s="304"/>
      <c r="F257" s="347"/>
      <c r="G257" s="347"/>
    </row>
    <row r="258" spans="2:7" s="346" customFormat="1" ht="15.75" customHeight="1">
      <c r="B258" s="304"/>
      <c r="C258" s="304"/>
      <c r="D258" s="304"/>
      <c r="E258" s="304"/>
      <c r="F258" s="347"/>
      <c r="G258" s="347"/>
    </row>
    <row r="259" spans="2:7" s="346" customFormat="1" ht="15.75" customHeight="1">
      <c r="B259" s="304"/>
      <c r="C259" s="304"/>
      <c r="D259" s="304"/>
      <c r="E259" s="304"/>
      <c r="F259" s="347"/>
      <c r="G259" s="347"/>
    </row>
    <row r="260" spans="2:7" s="346" customFormat="1" ht="15.75" customHeight="1">
      <c r="B260" s="304"/>
      <c r="C260" s="304"/>
      <c r="D260" s="304"/>
      <c r="E260" s="304"/>
      <c r="F260" s="347"/>
      <c r="G260" s="347"/>
    </row>
    <row r="261" spans="2:7" s="346" customFormat="1" ht="15.75" customHeight="1">
      <c r="B261" s="304"/>
      <c r="C261" s="304"/>
      <c r="D261" s="304"/>
      <c r="E261" s="304"/>
      <c r="F261" s="347"/>
      <c r="G261" s="347"/>
    </row>
    <row r="262" spans="2:7" s="346" customFormat="1" ht="15.75" customHeight="1">
      <c r="B262" s="304"/>
      <c r="C262" s="304"/>
      <c r="D262" s="304"/>
      <c r="E262" s="304"/>
      <c r="F262" s="347"/>
      <c r="G262" s="347"/>
    </row>
    <row r="263" spans="2:7" s="346" customFormat="1" ht="15.75" customHeight="1">
      <c r="B263" s="304"/>
      <c r="C263" s="304"/>
      <c r="D263" s="304"/>
      <c r="E263" s="304"/>
      <c r="F263" s="347"/>
      <c r="G263" s="347"/>
    </row>
    <row r="264" spans="2:7" s="346" customFormat="1" ht="15.75" customHeight="1">
      <c r="B264" s="304"/>
      <c r="C264" s="304"/>
      <c r="D264" s="304"/>
      <c r="E264" s="304"/>
      <c r="F264" s="347"/>
      <c r="G264" s="347"/>
    </row>
    <row r="265" spans="2:7" s="346" customFormat="1" ht="15.75" customHeight="1">
      <c r="B265" s="304"/>
      <c r="C265" s="304"/>
      <c r="D265" s="304"/>
      <c r="E265" s="304"/>
      <c r="F265" s="347"/>
      <c r="G265" s="347"/>
    </row>
    <row r="266" spans="2:7" s="346" customFormat="1" ht="15.75" customHeight="1">
      <c r="B266" s="304"/>
      <c r="C266" s="304"/>
      <c r="D266" s="304"/>
      <c r="E266" s="304"/>
      <c r="F266" s="347"/>
      <c r="G266" s="347"/>
    </row>
    <row r="267" spans="2:7" s="346" customFormat="1" ht="15.75" customHeight="1">
      <c r="B267" s="304"/>
      <c r="C267" s="304"/>
      <c r="D267" s="304"/>
      <c r="E267" s="304"/>
      <c r="F267" s="347"/>
      <c r="G267" s="347"/>
    </row>
    <row r="268" spans="2:7" s="346" customFormat="1" ht="15.75" customHeight="1">
      <c r="B268" s="304"/>
      <c r="C268" s="304"/>
      <c r="D268" s="304"/>
      <c r="E268" s="304"/>
      <c r="F268" s="347"/>
      <c r="G268" s="347"/>
    </row>
    <row r="269" spans="2:7" s="346" customFormat="1" ht="15.75" customHeight="1">
      <c r="B269" s="304"/>
      <c r="C269" s="304"/>
      <c r="D269" s="304"/>
      <c r="E269" s="304"/>
      <c r="F269" s="347"/>
      <c r="G269" s="347"/>
    </row>
    <row r="270" spans="2:7" s="346" customFormat="1" ht="15.75" customHeight="1">
      <c r="B270" s="304"/>
      <c r="C270" s="304"/>
      <c r="D270" s="304"/>
      <c r="E270" s="304"/>
      <c r="F270" s="347"/>
      <c r="G270" s="347"/>
    </row>
    <row r="271" spans="2:7" s="346" customFormat="1" ht="15.75" customHeight="1">
      <c r="B271" s="304"/>
      <c r="C271" s="304"/>
      <c r="D271" s="304"/>
      <c r="E271" s="304"/>
      <c r="F271" s="347"/>
      <c r="G271" s="347"/>
    </row>
    <row r="272" spans="2:7" s="346" customFormat="1" ht="15.75" customHeight="1">
      <c r="B272" s="304"/>
      <c r="C272" s="304"/>
      <c r="D272" s="304"/>
      <c r="E272" s="304"/>
      <c r="F272" s="347"/>
      <c r="G272" s="347"/>
    </row>
    <row r="273" spans="2:7" s="346" customFormat="1" ht="15.75" customHeight="1">
      <c r="B273" s="304"/>
      <c r="C273" s="304"/>
      <c r="D273" s="304"/>
      <c r="E273" s="304"/>
      <c r="F273" s="347"/>
      <c r="G273" s="347"/>
    </row>
    <row r="274" spans="2:7" s="346" customFormat="1" ht="15.75" customHeight="1">
      <c r="B274" s="304"/>
      <c r="C274" s="304"/>
      <c r="D274" s="304"/>
      <c r="E274" s="304"/>
      <c r="F274" s="347"/>
      <c r="G274" s="347"/>
    </row>
    <row r="275" spans="2:7" s="346" customFormat="1" ht="15.75" customHeight="1">
      <c r="B275" s="304"/>
      <c r="C275" s="304"/>
      <c r="D275" s="304"/>
      <c r="E275" s="304"/>
      <c r="F275" s="347"/>
      <c r="G275" s="347"/>
    </row>
    <row r="276" spans="2:7" s="346" customFormat="1" ht="15.75" customHeight="1">
      <c r="B276" s="304"/>
      <c r="C276" s="304"/>
      <c r="D276" s="304"/>
      <c r="E276" s="304"/>
      <c r="F276" s="347"/>
      <c r="G276" s="347"/>
    </row>
    <row r="277" spans="2:7" s="346" customFormat="1" ht="15.75" customHeight="1">
      <c r="B277" s="304"/>
      <c r="C277" s="304"/>
      <c r="D277" s="304"/>
      <c r="E277" s="304"/>
      <c r="F277" s="347"/>
      <c r="G277" s="347"/>
    </row>
    <row r="278" spans="2:7" s="346" customFormat="1" ht="15.75" customHeight="1">
      <c r="B278" s="304"/>
      <c r="C278" s="304"/>
      <c r="D278" s="304"/>
      <c r="E278" s="304"/>
      <c r="F278" s="347"/>
      <c r="G278" s="347"/>
    </row>
    <row r="279" spans="2:7" s="346" customFormat="1" ht="15.75" customHeight="1">
      <c r="B279" s="304"/>
      <c r="C279" s="304"/>
      <c r="D279" s="304"/>
      <c r="E279" s="304"/>
      <c r="F279" s="347"/>
      <c r="G279" s="347"/>
    </row>
    <row r="280" spans="2:7" s="346" customFormat="1" ht="15.75" customHeight="1">
      <c r="B280" s="304"/>
      <c r="C280" s="304"/>
      <c r="D280" s="304"/>
      <c r="E280" s="304"/>
      <c r="F280" s="347"/>
      <c r="G280" s="347"/>
    </row>
    <row r="281" spans="2:7" s="346" customFormat="1" ht="15.75" customHeight="1">
      <c r="B281" s="304"/>
      <c r="C281" s="304"/>
      <c r="D281" s="304"/>
      <c r="E281" s="304"/>
      <c r="F281" s="347"/>
      <c r="G281" s="347"/>
    </row>
    <row r="282" spans="2:7" s="346" customFormat="1" ht="15.75" customHeight="1">
      <c r="B282" s="304"/>
      <c r="C282" s="304"/>
      <c r="D282" s="304"/>
      <c r="E282" s="304"/>
      <c r="F282" s="347"/>
      <c r="G282" s="347"/>
    </row>
    <row r="283" spans="2:7" s="346" customFormat="1" ht="15.75" customHeight="1">
      <c r="B283" s="304"/>
      <c r="C283" s="304"/>
      <c r="D283" s="304"/>
      <c r="E283" s="304"/>
      <c r="F283" s="347"/>
      <c r="G283" s="347"/>
    </row>
    <row r="284" spans="2:7" s="346" customFormat="1" ht="15.75" customHeight="1">
      <c r="B284" s="304"/>
      <c r="C284" s="304"/>
      <c r="D284" s="304"/>
      <c r="E284" s="304"/>
      <c r="F284" s="347"/>
      <c r="G284" s="347"/>
    </row>
    <row r="285" spans="2:7" s="346" customFormat="1" ht="15.75" customHeight="1">
      <c r="B285" s="304"/>
      <c r="C285" s="304"/>
      <c r="D285" s="304"/>
      <c r="E285" s="304"/>
      <c r="F285" s="347"/>
      <c r="G285" s="347"/>
    </row>
    <row r="286" spans="2:7" s="346" customFormat="1" ht="15.75" customHeight="1">
      <c r="B286" s="304"/>
      <c r="C286" s="304"/>
      <c r="D286" s="304"/>
      <c r="E286" s="304"/>
      <c r="F286" s="347"/>
      <c r="G286" s="347"/>
    </row>
    <row r="287" spans="2:7" s="346" customFormat="1" ht="15.75" customHeight="1">
      <c r="B287" s="304"/>
      <c r="C287" s="304"/>
      <c r="D287" s="304"/>
      <c r="E287" s="304"/>
      <c r="F287" s="347"/>
      <c r="G287" s="347"/>
    </row>
    <row r="288" spans="2:7" s="346" customFormat="1" ht="15.75" customHeight="1">
      <c r="B288" s="304"/>
      <c r="C288" s="304"/>
      <c r="D288" s="304"/>
      <c r="E288" s="304"/>
      <c r="F288" s="347"/>
      <c r="G288" s="347"/>
    </row>
    <row r="289" spans="2:7" s="346" customFormat="1" ht="15.75" customHeight="1">
      <c r="B289" s="304"/>
      <c r="C289" s="304"/>
      <c r="D289" s="304"/>
      <c r="E289" s="304"/>
      <c r="F289" s="347"/>
      <c r="G289" s="347"/>
    </row>
    <row r="290" spans="2:7" s="346" customFormat="1" ht="15.75" customHeight="1">
      <c r="B290" s="304"/>
      <c r="C290" s="304"/>
      <c r="D290" s="304"/>
      <c r="E290" s="304"/>
      <c r="F290" s="347"/>
      <c r="G290" s="347"/>
    </row>
    <row r="291" spans="2:7" s="346" customFormat="1" ht="15.75" customHeight="1">
      <c r="B291" s="304"/>
      <c r="C291" s="304"/>
      <c r="D291" s="304"/>
      <c r="E291" s="304"/>
      <c r="F291" s="347"/>
      <c r="G291" s="347"/>
    </row>
    <row r="292" spans="2:7" s="346" customFormat="1" ht="15.75" customHeight="1">
      <c r="B292" s="304"/>
      <c r="C292" s="304"/>
      <c r="D292" s="304"/>
      <c r="E292" s="304"/>
      <c r="F292" s="347"/>
      <c r="G292" s="347"/>
    </row>
    <row r="293" spans="2:7" s="346" customFormat="1" ht="15.75" customHeight="1">
      <c r="B293" s="304"/>
      <c r="C293" s="304"/>
      <c r="D293" s="304"/>
      <c r="E293" s="304"/>
      <c r="F293" s="347"/>
      <c r="G293" s="347"/>
    </row>
    <row r="294" spans="2:7" s="346" customFormat="1" ht="15.75" customHeight="1">
      <c r="B294" s="304"/>
      <c r="C294" s="304"/>
      <c r="D294" s="304"/>
      <c r="E294" s="304"/>
      <c r="F294" s="347"/>
      <c r="G294" s="347"/>
    </row>
    <row r="295" spans="2:7" s="346" customFormat="1" ht="15.75" customHeight="1">
      <c r="B295" s="304"/>
      <c r="C295" s="304"/>
      <c r="D295" s="304"/>
      <c r="E295" s="304"/>
      <c r="F295" s="347"/>
      <c r="G295" s="347"/>
    </row>
    <row r="296" spans="2:7" s="346" customFormat="1" ht="15.75" customHeight="1">
      <c r="B296" s="304"/>
      <c r="C296" s="304"/>
      <c r="D296" s="304"/>
      <c r="E296" s="304"/>
      <c r="F296" s="347"/>
      <c r="G296" s="347"/>
    </row>
    <row r="297" spans="2:7" s="346" customFormat="1" ht="15.75" customHeight="1">
      <c r="B297" s="304"/>
      <c r="C297" s="304"/>
      <c r="D297" s="304"/>
      <c r="E297" s="304"/>
      <c r="F297" s="347"/>
      <c r="G297" s="347"/>
    </row>
    <row r="298" spans="2:7" s="346" customFormat="1" ht="15.75" customHeight="1">
      <c r="B298" s="304"/>
      <c r="C298" s="304"/>
      <c r="D298" s="304"/>
      <c r="E298" s="304"/>
      <c r="F298" s="347"/>
      <c r="G298" s="347"/>
    </row>
    <row r="299" spans="2:7" s="346" customFormat="1" ht="15.75" customHeight="1">
      <c r="B299" s="304"/>
      <c r="C299" s="304"/>
      <c r="D299" s="304"/>
      <c r="E299" s="304"/>
      <c r="F299" s="347"/>
      <c r="G299" s="347"/>
    </row>
    <row r="300" spans="2:7" s="346" customFormat="1" ht="15.75" customHeight="1">
      <c r="B300" s="304"/>
      <c r="C300" s="304"/>
      <c r="D300" s="304"/>
      <c r="E300" s="304"/>
      <c r="F300" s="347"/>
      <c r="G300" s="347"/>
    </row>
    <row r="301" spans="2:7" s="346" customFormat="1" ht="15.75" customHeight="1">
      <c r="B301" s="304"/>
      <c r="C301" s="304"/>
      <c r="D301" s="304"/>
      <c r="E301" s="304"/>
      <c r="F301" s="347"/>
      <c r="G301" s="347"/>
    </row>
    <row r="302" spans="2:7" s="346" customFormat="1" ht="15.75" customHeight="1">
      <c r="B302" s="304"/>
      <c r="C302" s="304"/>
      <c r="D302" s="304"/>
      <c r="E302" s="304"/>
      <c r="F302" s="347"/>
      <c r="G302" s="347"/>
    </row>
    <row r="303" spans="2:7" s="346" customFormat="1" ht="15.75" customHeight="1">
      <c r="B303" s="304"/>
      <c r="C303" s="304"/>
      <c r="D303" s="304"/>
      <c r="E303" s="304"/>
      <c r="F303" s="347"/>
      <c r="G303" s="347"/>
    </row>
    <row r="304" spans="2:7" s="346" customFormat="1" ht="15.75" customHeight="1">
      <c r="B304" s="304"/>
      <c r="C304" s="304"/>
      <c r="D304" s="304"/>
      <c r="E304" s="304"/>
      <c r="F304" s="347"/>
      <c r="G304" s="347"/>
    </row>
    <row r="305" spans="2:7" s="346" customFormat="1" ht="15.75" customHeight="1">
      <c r="B305" s="304"/>
      <c r="C305" s="304"/>
      <c r="D305" s="304"/>
      <c r="E305" s="304"/>
      <c r="F305" s="347"/>
      <c r="G305" s="347"/>
    </row>
    <row r="306" spans="2:7" s="346" customFormat="1" ht="15.75" customHeight="1">
      <c r="B306" s="304"/>
      <c r="C306" s="304"/>
      <c r="D306" s="304"/>
      <c r="E306" s="304"/>
      <c r="F306" s="347"/>
      <c r="G306" s="347"/>
    </row>
    <row r="307" spans="2:7" s="346" customFormat="1" ht="15.75" customHeight="1">
      <c r="B307" s="304"/>
      <c r="C307" s="304"/>
      <c r="D307" s="304"/>
      <c r="E307" s="304"/>
      <c r="F307" s="347"/>
      <c r="G307" s="347"/>
    </row>
    <row r="308" spans="2:7" s="346" customFormat="1" ht="15.75" customHeight="1">
      <c r="B308" s="304"/>
      <c r="C308" s="304"/>
      <c r="D308" s="304"/>
      <c r="E308" s="304"/>
      <c r="F308" s="347"/>
      <c r="G308" s="347"/>
    </row>
    <row r="309" spans="2:7" s="346" customFormat="1" ht="15.75" customHeight="1">
      <c r="B309" s="304"/>
      <c r="C309" s="304"/>
      <c r="D309" s="304"/>
      <c r="E309" s="304"/>
      <c r="F309" s="347"/>
      <c r="G309" s="347"/>
    </row>
    <row r="310" spans="2:7" s="346" customFormat="1" ht="15.75" customHeight="1">
      <c r="B310" s="304"/>
      <c r="C310" s="304"/>
      <c r="D310" s="304"/>
      <c r="E310" s="304"/>
      <c r="F310" s="347"/>
      <c r="G310" s="347"/>
    </row>
    <row r="311" spans="2:7" s="346" customFormat="1" ht="15.75" customHeight="1">
      <c r="B311" s="304"/>
      <c r="C311" s="304"/>
      <c r="D311" s="304"/>
      <c r="E311" s="304"/>
      <c r="F311" s="347"/>
      <c r="G311" s="347"/>
    </row>
    <row r="312" spans="2:7" s="346" customFormat="1" ht="15.75" customHeight="1">
      <c r="B312" s="304"/>
      <c r="C312" s="304"/>
      <c r="D312" s="304"/>
      <c r="E312" s="304"/>
      <c r="F312" s="347"/>
      <c r="G312" s="347"/>
    </row>
    <row r="313" spans="2:7" s="346" customFormat="1" ht="15.75" customHeight="1">
      <c r="B313" s="304"/>
      <c r="C313" s="304"/>
      <c r="D313" s="304"/>
      <c r="E313" s="304"/>
      <c r="F313" s="347"/>
      <c r="G313" s="347"/>
    </row>
    <row r="314" spans="2:7" s="346" customFormat="1" ht="15.75" customHeight="1">
      <c r="B314" s="304"/>
      <c r="C314" s="304"/>
      <c r="D314" s="304"/>
      <c r="E314" s="304"/>
      <c r="F314" s="347"/>
      <c r="G314" s="347"/>
    </row>
    <row r="315" spans="2:7" s="346" customFormat="1" ht="15.75" customHeight="1">
      <c r="B315" s="304"/>
      <c r="C315" s="304"/>
      <c r="D315" s="304"/>
      <c r="E315" s="304"/>
      <c r="F315" s="347"/>
      <c r="G315" s="347"/>
    </row>
    <row r="316" spans="2:7" s="346" customFormat="1" ht="15.75" customHeight="1">
      <c r="B316" s="304"/>
      <c r="C316" s="304"/>
      <c r="D316" s="304"/>
      <c r="E316" s="304"/>
      <c r="F316" s="347"/>
      <c r="G316" s="347"/>
    </row>
    <row r="317" spans="2:7" s="346" customFormat="1" ht="15.75" customHeight="1">
      <c r="B317" s="304"/>
      <c r="C317" s="304"/>
      <c r="D317" s="304"/>
      <c r="E317" s="304"/>
      <c r="F317" s="347"/>
      <c r="G317" s="347"/>
    </row>
    <row r="318" spans="2:7" s="346" customFormat="1" ht="15.75" customHeight="1">
      <c r="B318" s="304"/>
      <c r="C318" s="304"/>
      <c r="D318" s="304"/>
      <c r="E318" s="304"/>
      <c r="F318" s="347"/>
      <c r="G318" s="347"/>
    </row>
    <row r="319" spans="2:7" s="346" customFormat="1" ht="15.75" customHeight="1">
      <c r="B319" s="304"/>
      <c r="C319" s="304"/>
      <c r="D319" s="304"/>
      <c r="E319" s="304"/>
      <c r="F319" s="347"/>
      <c r="G319" s="347"/>
    </row>
    <row r="320" spans="2:7" s="346" customFormat="1" ht="15.75" customHeight="1">
      <c r="B320" s="304"/>
      <c r="C320" s="304"/>
      <c r="D320" s="304"/>
      <c r="E320" s="304"/>
      <c r="F320" s="347"/>
      <c r="G320" s="347"/>
    </row>
    <row r="321" spans="2:7" s="346" customFormat="1" ht="15.75" customHeight="1">
      <c r="B321" s="304"/>
      <c r="C321" s="304"/>
      <c r="D321" s="304"/>
      <c r="E321" s="304"/>
      <c r="F321" s="347"/>
      <c r="G321" s="347"/>
    </row>
    <row r="322" spans="2:7" s="346" customFormat="1" ht="15.75" customHeight="1">
      <c r="B322" s="304"/>
      <c r="C322" s="304"/>
      <c r="D322" s="304"/>
      <c r="E322" s="304"/>
      <c r="F322" s="347"/>
      <c r="G322" s="347"/>
    </row>
    <row r="323" spans="2:7" s="346" customFormat="1" ht="15.75" customHeight="1">
      <c r="B323" s="304"/>
      <c r="C323" s="304"/>
      <c r="D323" s="304"/>
      <c r="E323" s="304"/>
      <c r="F323" s="347"/>
      <c r="G323" s="347"/>
    </row>
    <row r="324" spans="2:7" s="346" customFormat="1" ht="15.75" customHeight="1">
      <c r="B324" s="304"/>
      <c r="C324" s="304"/>
      <c r="D324" s="304"/>
      <c r="E324" s="304"/>
      <c r="F324" s="347"/>
      <c r="G324" s="347"/>
    </row>
    <row r="325" spans="2:7" s="346" customFormat="1" ht="15.75" customHeight="1">
      <c r="B325" s="304"/>
      <c r="C325" s="304"/>
      <c r="D325" s="304"/>
      <c r="E325" s="304"/>
      <c r="F325" s="347"/>
      <c r="G325" s="347"/>
    </row>
    <row r="326" spans="2:7" s="346" customFormat="1" ht="15.75" customHeight="1">
      <c r="B326" s="304"/>
      <c r="C326" s="304"/>
      <c r="D326" s="304"/>
      <c r="E326" s="304"/>
      <c r="F326" s="347"/>
      <c r="G326" s="347"/>
    </row>
    <row r="327" spans="2:7" s="346" customFormat="1" ht="15.75" customHeight="1">
      <c r="B327" s="304"/>
      <c r="C327" s="304"/>
      <c r="D327" s="304"/>
      <c r="E327" s="304"/>
      <c r="F327" s="347"/>
      <c r="G327" s="347"/>
    </row>
    <row r="328" spans="2:7" s="346" customFormat="1" ht="15.75" customHeight="1">
      <c r="B328" s="304"/>
      <c r="C328" s="304"/>
      <c r="D328" s="304"/>
      <c r="E328" s="304"/>
      <c r="F328" s="347"/>
      <c r="G328" s="347"/>
    </row>
    <row r="329" spans="2:7" s="346" customFormat="1" ht="15.75" customHeight="1">
      <c r="B329" s="304"/>
      <c r="C329" s="304"/>
      <c r="D329" s="304"/>
      <c r="E329" s="304"/>
      <c r="F329" s="347"/>
      <c r="G329" s="347"/>
    </row>
    <row r="330" spans="2:7" s="346" customFormat="1" ht="15.75" customHeight="1">
      <c r="B330" s="304"/>
      <c r="C330" s="304"/>
      <c r="D330" s="304"/>
      <c r="E330" s="304"/>
      <c r="F330" s="347"/>
      <c r="G330" s="347"/>
    </row>
    <row r="331" spans="2:7" s="346" customFormat="1" ht="15.75" customHeight="1">
      <c r="B331" s="304"/>
      <c r="C331" s="304"/>
      <c r="D331" s="304"/>
      <c r="E331" s="304"/>
      <c r="F331" s="347"/>
      <c r="G331" s="347"/>
    </row>
    <row r="332" spans="2:7" s="346" customFormat="1" ht="15.75" customHeight="1">
      <c r="B332" s="304"/>
      <c r="C332" s="304"/>
      <c r="D332" s="304"/>
      <c r="E332" s="304"/>
      <c r="F332" s="347"/>
      <c r="G332" s="347"/>
    </row>
    <row r="333" spans="2:7" s="346" customFormat="1" ht="15.75" customHeight="1">
      <c r="B333" s="304"/>
      <c r="C333" s="304"/>
      <c r="D333" s="304"/>
      <c r="E333" s="304"/>
      <c r="F333" s="347"/>
      <c r="G333" s="347"/>
    </row>
    <row r="334" spans="2:7" s="346" customFormat="1" ht="15.75" customHeight="1">
      <c r="B334" s="304"/>
      <c r="C334" s="304"/>
      <c r="D334" s="304"/>
      <c r="E334" s="304"/>
      <c r="F334" s="347"/>
      <c r="G334" s="347"/>
    </row>
    <row r="335" spans="2:7" s="346" customFormat="1" ht="15.75" customHeight="1">
      <c r="B335" s="304"/>
      <c r="C335" s="304"/>
      <c r="D335" s="304"/>
      <c r="E335" s="304"/>
      <c r="F335" s="347"/>
      <c r="G335" s="347"/>
    </row>
    <row r="336" spans="2:7" s="346" customFormat="1" ht="15.75" customHeight="1">
      <c r="B336" s="304"/>
      <c r="C336" s="304"/>
      <c r="D336" s="304"/>
      <c r="E336" s="304"/>
      <c r="F336" s="347"/>
      <c r="G336" s="347"/>
    </row>
    <row r="337" spans="2:7" s="346" customFormat="1" ht="15.75" customHeight="1">
      <c r="B337" s="304"/>
      <c r="C337" s="304"/>
      <c r="D337" s="304"/>
      <c r="E337" s="304"/>
      <c r="F337" s="347"/>
      <c r="G337" s="347"/>
    </row>
    <row r="338" spans="2:7" s="346" customFormat="1" ht="15.75" customHeight="1">
      <c r="B338" s="304"/>
      <c r="C338" s="304"/>
      <c r="D338" s="304"/>
      <c r="E338" s="304"/>
      <c r="F338" s="347"/>
      <c r="G338" s="347"/>
    </row>
    <row r="339" spans="2:7" s="346" customFormat="1" ht="15.75" customHeight="1">
      <c r="B339" s="304"/>
      <c r="C339" s="304"/>
      <c r="D339" s="304"/>
      <c r="E339" s="304"/>
      <c r="F339" s="347"/>
      <c r="G339" s="347"/>
    </row>
    <row r="340" spans="2:7" s="346" customFormat="1" ht="15.75" customHeight="1">
      <c r="B340" s="304"/>
      <c r="C340" s="304"/>
      <c r="D340" s="304"/>
      <c r="E340" s="304"/>
      <c r="F340" s="347"/>
      <c r="G340" s="347"/>
    </row>
    <row r="341" spans="2:7" s="346" customFormat="1" ht="15.75" customHeight="1">
      <c r="B341" s="304"/>
      <c r="C341" s="304"/>
      <c r="D341" s="304"/>
      <c r="E341" s="304"/>
      <c r="F341" s="347"/>
      <c r="G341" s="347"/>
    </row>
    <row r="342" spans="2:7" s="346" customFormat="1" ht="15.75" customHeight="1">
      <c r="B342" s="304"/>
      <c r="C342" s="304"/>
      <c r="D342" s="304"/>
      <c r="E342" s="304"/>
      <c r="F342" s="347"/>
      <c r="G342" s="347"/>
    </row>
    <row r="343" spans="2:7" s="346" customFormat="1" ht="15.75" customHeight="1">
      <c r="B343" s="304"/>
      <c r="C343" s="304"/>
      <c r="D343" s="304"/>
      <c r="E343" s="304"/>
      <c r="F343" s="347"/>
      <c r="G343" s="347"/>
    </row>
    <row r="344" spans="2:7" s="346" customFormat="1" ht="15.75" customHeight="1">
      <c r="B344" s="304"/>
      <c r="C344" s="304"/>
      <c r="D344" s="304"/>
      <c r="E344" s="304"/>
      <c r="F344" s="347"/>
      <c r="G344" s="347"/>
    </row>
    <row r="345" spans="2:7" s="346" customFormat="1" ht="15.75" customHeight="1">
      <c r="B345" s="304"/>
      <c r="C345" s="304"/>
      <c r="D345" s="304"/>
      <c r="E345" s="304"/>
      <c r="F345" s="347"/>
      <c r="G345" s="347"/>
    </row>
    <row r="346" spans="2:7" s="346" customFormat="1" ht="15.75" customHeight="1">
      <c r="B346" s="304"/>
      <c r="C346" s="304"/>
      <c r="D346" s="304"/>
      <c r="E346" s="304"/>
      <c r="F346" s="347"/>
      <c r="G346" s="347"/>
    </row>
    <row r="347" spans="2:7" s="346" customFormat="1" ht="15.75" customHeight="1">
      <c r="B347" s="304"/>
      <c r="C347" s="304"/>
      <c r="D347" s="304"/>
      <c r="E347" s="304"/>
      <c r="F347" s="347"/>
      <c r="G347" s="347"/>
    </row>
    <row r="348" spans="2:7" s="346" customFormat="1" ht="15.75" customHeight="1">
      <c r="B348" s="304"/>
      <c r="C348" s="304"/>
      <c r="D348" s="304"/>
      <c r="E348" s="304"/>
      <c r="F348" s="347"/>
      <c r="G348" s="347"/>
    </row>
    <row r="349" spans="2:7" s="346" customFormat="1" ht="15.75" customHeight="1">
      <c r="B349" s="304"/>
      <c r="C349" s="304"/>
      <c r="D349" s="304"/>
      <c r="E349" s="304"/>
      <c r="F349" s="347"/>
      <c r="G349" s="347"/>
    </row>
    <row r="350" spans="2:7" s="346" customFormat="1" ht="15.75" customHeight="1">
      <c r="B350" s="304"/>
      <c r="C350" s="304"/>
      <c r="D350" s="304"/>
      <c r="E350" s="304"/>
      <c r="F350" s="347"/>
      <c r="G350" s="347"/>
    </row>
    <row r="351" spans="2:7" s="346" customFormat="1" ht="15.75" customHeight="1">
      <c r="B351" s="304"/>
      <c r="C351" s="304"/>
      <c r="D351" s="304"/>
      <c r="E351" s="304"/>
      <c r="F351" s="347"/>
      <c r="G351" s="347"/>
    </row>
    <row r="352" spans="2:7" s="346" customFormat="1" ht="15.75" customHeight="1">
      <c r="B352" s="304"/>
      <c r="C352" s="304"/>
      <c r="D352" s="304"/>
      <c r="E352" s="304"/>
      <c r="F352" s="347"/>
      <c r="G352" s="347"/>
    </row>
    <row r="353" spans="2:7" s="346" customFormat="1" ht="15.75" customHeight="1">
      <c r="B353" s="304"/>
      <c r="C353" s="304"/>
      <c r="D353" s="304"/>
      <c r="E353" s="304"/>
      <c r="F353" s="347"/>
      <c r="G353" s="347"/>
    </row>
    <row r="354" spans="2:7" s="346" customFormat="1" ht="15.75" customHeight="1">
      <c r="B354" s="304"/>
      <c r="C354" s="304"/>
      <c r="D354" s="304"/>
      <c r="E354" s="304"/>
      <c r="F354" s="347"/>
      <c r="G354" s="347"/>
    </row>
    <row r="355" spans="2:7" s="346" customFormat="1" ht="15.75" customHeight="1">
      <c r="B355" s="304"/>
      <c r="C355" s="304"/>
      <c r="D355" s="304"/>
      <c r="E355" s="304"/>
      <c r="F355" s="347"/>
      <c r="G355" s="347"/>
    </row>
    <row r="356" spans="2:7" s="346" customFormat="1" ht="15.75" customHeight="1">
      <c r="B356" s="304"/>
      <c r="C356" s="304"/>
      <c r="D356" s="304"/>
      <c r="E356" s="304"/>
      <c r="F356" s="347"/>
      <c r="G356" s="347"/>
    </row>
    <row r="357" spans="2:7" s="346" customFormat="1" ht="15.75" customHeight="1">
      <c r="B357" s="304"/>
      <c r="C357" s="304"/>
      <c r="D357" s="304"/>
      <c r="E357" s="304"/>
      <c r="F357" s="347"/>
      <c r="G357" s="347"/>
    </row>
    <row r="358" spans="2:7" s="346" customFormat="1" ht="15.75" customHeight="1">
      <c r="B358" s="304"/>
      <c r="C358" s="304"/>
      <c r="D358" s="304"/>
      <c r="E358" s="304"/>
      <c r="F358" s="347"/>
      <c r="G358" s="347"/>
    </row>
    <row r="359" spans="2:7" s="346" customFormat="1" ht="15.75" customHeight="1">
      <c r="B359" s="304"/>
      <c r="C359" s="304"/>
      <c r="D359" s="304"/>
      <c r="E359" s="304"/>
      <c r="F359" s="347"/>
      <c r="G359" s="347"/>
    </row>
    <row r="360" spans="2:7" s="346" customFormat="1" ht="15.75" customHeight="1">
      <c r="B360" s="304"/>
      <c r="C360" s="304"/>
      <c r="D360" s="304"/>
      <c r="E360" s="304"/>
      <c r="F360" s="347"/>
      <c r="G360" s="347"/>
    </row>
    <row r="361" spans="2:7" s="346" customFormat="1" ht="15.75" customHeight="1">
      <c r="B361" s="304"/>
      <c r="C361" s="304"/>
      <c r="D361" s="304"/>
      <c r="E361" s="304"/>
      <c r="F361" s="347"/>
      <c r="G361" s="347"/>
    </row>
    <row r="362" spans="2:7" s="346" customFormat="1" ht="15.75" customHeight="1">
      <c r="B362" s="304"/>
      <c r="C362" s="304"/>
      <c r="D362" s="304"/>
      <c r="E362" s="304"/>
      <c r="F362" s="347"/>
      <c r="G362" s="347"/>
    </row>
    <row r="363" spans="2:7" s="346" customFormat="1" ht="15.75" customHeight="1">
      <c r="B363" s="304"/>
      <c r="C363" s="304"/>
      <c r="D363" s="304"/>
      <c r="E363" s="304"/>
      <c r="F363" s="347"/>
      <c r="G363" s="347"/>
    </row>
    <row r="364" spans="2:7" s="346" customFormat="1" ht="15.75" customHeight="1">
      <c r="B364" s="304"/>
      <c r="C364" s="304"/>
      <c r="D364" s="304"/>
      <c r="E364" s="304"/>
      <c r="F364" s="347"/>
      <c r="G364" s="347"/>
    </row>
    <row r="365" spans="2:7" s="346" customFormat="1" ht="15.75" customHeight="1">
      <c r="B365" s="304"/>
      <c r="C365" s="304"/>
      <c r="D365" s="304"/>
      <c r="E365" s="304"/>
      <c r="F365" s="347"/>
      <c r="G365" s="347"/>
    </row>
    <row r="366" spans="2:7" s="346" customFormat="1" ht="15.75" customHeight="1">
      <c r="B366" s="304"/>
      <c r="C366" s="304"/>
      <c r="D366" s="304"/>
      <c r="E366" s="304"/>
      <c r="F366" s="347"/>
      <c r="G366" s="347"/>
    </row>
    <row r="367" spans="2:7" s="346" customFormat="1" ht="15.75" customHeight="1">
      <c r="B367" s="304"/>
      <c r="C367" s="304"/>
      <c r="D367" s="304"/>
      <c r="E367" s="304"/>
      <c r="F367" s="347"/>
      <c r="G367" s="347"/>
    </row>
    <row r="368" spans="2:7" s="346" customFormat="1" ht="15.75" customHeight="1">
      <c r="B368" s="304"/>
      <c r="C368" s="304"/>
      <c r="D368" s="304"/>
      <c r="E368" s="304"/>
      <c r="F368" s="347"/>
      <c r="G368" s="347"/>
    </row>
    <row r="369" spans="2:7" s="346" customFormat="1" ht="15.75" customHeight="1">
      <c r="B369" s="304"/>
      <c r="C369" s="304"/>
      <c r="D369" s="304"/>
      <c r="E369" s="304"/>
      <c r="F369" s="347"/>
      <c r="G369" s="347"/>
    </row>
    <row r="370" spans="2:7" s="346" customFormat="1" ht="15.75" customHeight="1">
      <c r="B370" s="304"/>
      <c r="C370" s="304"/>
      <c r="D370" s="304"/>
      <c r="E370" s="304"/>
      <c r="F370" s="347"/>
      <c r="G370" s="347"/>
    </row>
    <row r="371" spans="2:7" s="346" customFormat="1" ht="15.75" customHeight="1">
      <c r="B371" s="304"/>
      <c r="C371" s="304"/>
      <c r="D371" s="304"/>
      <c r="E371" s="304"/>
      <c r="F371" s="347"/>
      <c r="G371" s="347"/>
    </row>
    <row r="372" spans="2:7" s="346" customFormat="1" ht="15.75" customHeight="1">
      <c r="B372" s="304"/>
      <c r="C372" s="304"/>
      <c r="D372" s="304"/>
      <c r="E372" s="304"/>
      <c r="F372" s="347"/>
      <c r="G372" s="347"/>
    </row>
    <row r="373" spans="2:7" s="346" customFormat="1" ht="15.75" customHeight="1">
      <c r="B373" s="304"/>
      <c r="C373" s="304"/>
      <c r="D373" s="304"/>
      <c r="E373" s="304"/>
      <c r="F373" s="347"/>
      <c r="G373" s="347"/>
    </row>
    <row r="374" spans="2:7" s="346" customFormat="1" ht="15.75" customHeight="1">
      <c r="B374" s="304"/>
      <c r="C374" s="304"/>
      <c r="D374" s="304"/>
      <c r="E374" s="304"/>
      <c r="F374" s="347"/>
      <c r="G374" s="347"/>
    </row>
    <row r="375" spans="2:7" s="346" customFormat="1" ht="15.75" customHeight="1">
      <c r="B375" s="304"/>
      <c r="C375" s="304"/>
      <c r="D375" s="304"/>
      <c r="E375" s="304"/>
      <c r="F375" s="347"/>
      <c r="G375" s="347"/>
    </row>
    <row r="376" spans="2:7" s="346" customFormat="1" ht="15.75" customHeight="1">
      <c r="B376" s="304"/>
      <c r="C376" s="304"/>
      <c r="D376" s="304"/>
      <c r="E376" s="304"/>
      <c r="F376" s="347"/>
      <c r="G376" s="347"/>
    </row>
    <row r="377" spans="2:7" s="346" customFormat="1" ht="15.75" customHeight="1">
      <c r="B377" s="304"/>
      <c r="C377" s="304"/>
      <c r="D377" s="304"/>
      <c r="E377" s="304"/>
      <c r="F377" s="347"/>
      <c r="G377" s="347"/>
    </row>
    <row r="378" spans="2:7" s="346" customFormat="1" ht="15.75" customHeight="1">
      <c r="B378" s="304"/>
      <c r="C378" s="304"/>
      <c r="D378" s="304"/>
      <c r="E378" s="304"/>
      <c r="F378" s="347"/>
      <c r="G378" s="347"/>
    </row>
    <row r="379" spans="2:7" s="346" customFormat="1" ht="15.75" customHeight="1">
      <c r="B379" s="304"/>
      <c r="C379" s="304"/>
      <c r="D379" s="304"/>
      <c r="E379" s="304"/>
      <c r="F379" s="347"/>
      <c r="G379" s="347"/>
    </row>
    <row r="380" spans="2:7" s="346" customFormat="1" ht="15.75" customHeight="1">
      <c r="B380" s="304"/>
      <c r="C380" s="304"/>
      <c r="D380" s="304"/>
      <c r="E380" s="304"/>
      <c r="F380" s="347"/>
      <c r="G380" s="347"/>
    </row>
    <row r="381" spans="2:7" s="346" customFormat="1" ht="15.75" customHeight="1">
      <c r="B381" s="304"/>
      <c r="C381" s="304"/>
      <c r="D381" s="304"/>
      <c r="E381" s="304"/>
      <c r="F381" s="347"/>
      <c r="G381" s="347"/>
    </row>
    <row r="382" spans="2:7" s="346" customFormat="1" ht="15.75" customHeight="1">
      <c r="B382" s="304"/>
      <c r="C382" s="304"/>
      <c r="D382" s="304"/>
      <c r="E382" s="304"/>
      <c r="F382" s="347"/>
      <c r="G382" s="347"/>
    </row>
    <row r="383" spans="2:7" s="346" customFormat="1" ht="15.75" customHeight="1">
      <c r="B383" s="304"/>
      <c r="C383" s="304"/>
      <c r="D383" s="304"/>
      <c r="E383" s="304"/>
      <c r="F383" s="347"/>
      <c r="G383" s="347"/>
    </row>
    <row r="384" spans="2:7" s="346" customFormat="1" ht="15.75" customHeight="1">
      <c r="B384" s="304"/>
      <c r="C384" s="304"/>
      <c r="D384" s="304"/>
      <c r="E384" s="304"/>
      <c r="F384" s="347"/>
      <c r="G384" s="347"/>
    </row>
    <row r="385" spans="2:7" s="346" customFormat="1" ht="15.75" customHeight="1">
      <c r="B385" s="304"/>
      <c r="C385" s="304"/>
      <c r="D385" s="304"/>
      <c r="E385" s="304"/>
      <c r="F385" s="347"/>
      <c r="G385" s="347"/>
    </row>
    <row r="386" spans="2:7" s="346" customFormat="1" ht="15.75" customHeight="1">
      <c r="B386" s="304"/>
      <c r="C386" s="304"/>
      <c r="D386" s="304"/>
      <c r="E386" s="304"/>
      <c r="F386" s="347"/>
      <c r="G386" s="347"/>
    </row>
    <row r="387" spans="2:7" s="346" customFormat="1" ht="15.75" customHeight="1">
      <c r="B387" s="304"/>
      <c r="C387" s="304"/>
      <c r="D387" s="304"/>
      <c r="E387" s="304"/>
      <c r="F387" s="347"/>
      <c r="G387" s="347"/>
    </row>
    <row r="388" spans="2:7" s="346" customFormat="1" ht="15.75" customHeight="1">
      <c r="B388" s="304"/>
      <c r="C388" s="304"/>
      <c r="D388" s="304"/>
      <c r="E388" s="304"/>
      <c r="F388" s="347"/>
      <c r="G388" s="347"/>
    </row>
    <row r="389" spans="2:7" s="346" customFormat="1" ht="15.75" customHeight="1">
      <c r="B389" s="304"/>
      <c r="C389" s="304"/>
      <c r="D389" s="304"/>
      <c r="E389" s="304"/>
      <c r="F389" s="347"/>
      <c r="G389" s="347"/>
    </row>
    <row r="390" spans="2:7" s="346" customFormat="1" ht="15.75" customHeight="1">
      <c r="B390" s="304"/>
      <c r="C390" s="304"/>
      <c r="D390" s="304"/>
      <c r="E390" s="304"/>
      <c r="F390" s="347"/>
      <c r="G390" s="347"/>
    </row>
    <row r="391" spans="2:7" s="346" customFormat="1" ht="15.75" customHeight="1">
      <c r="B391" s="304"/>
      <c r="C391" s="304"/>
      <c r="D391" s="304"/>
      <c r="E391" s="304"/>
      <c r="F391" s="347"/>
      <c r="G391" s="347"/>
    </row>
    <row r="392" spans="2:7" s="346" customFormat="1" ht="15.75" customHeight="1">
      <c r="B392" s="304"/>
      <c r="C392" s="304"/>
      <c r="D392" s="304"/>
      <c r="E392" s="304"/>
      <c r="F392" s="347"/>
      <c r="G392" s="347"/>
    </row>
    <row r="393" spans="2:7" s="346" customFormat="1" ht="15.75" customHeight="1">
      <c r="B393" s="304"/>
      <c r="C393" s="304"/>
      <c r="D393" s="304"/>
      <c r="E393" s="304"/>
      <c r="F393" s="347"/>
      <c r="G393" s="347"/>
    </row>
    <row r="394" spans="2:7" s="346" customFormat="1" ht="15.75" customHeight="1">
      <c r="B394" s="304"/>
      <c r="C394" s="304"/>
      <c r="D394" s="304"/>
      <c r="E394" s="304"/>
      <c r="F394" s="347"/>
      <c r="G394" s="347"/>
    </row>
    <row r="395" spans="2:7" s="346" customFormat="1" ht="15.75" customHeight="1">
      <c r="B395" s="304"/>
      <c r="C395" s="304"/>
      <c r="D395" s="304"/>
      <c r="E395" s="304"/>
      <c r="F395" s="347"/>
      <c r="G395" s="347"/>
    </row>
    <row r="396" spans="2:7" s="346" customFormat="1" ht="15.75" customHeight="1">
      <c r="B396" s="304"/>
      <c r="C396" s="304"/>
      <c r="D396" s="304"/>
      <c r="E396" s="304"/>
      <c r="F396" s="347"/>
      <c r="G396" s="347"/>
    </row>
    <row r="397" spans="2:7" s="346" customFormat="1" ht="15.75" customHeight="1">
      <c r="B397" s="304"/>
      <c r="C397" s="304"/>
      <c r="D397" s="304"/>
      <c r="E397" s="304"/>
      <c r="F397" s="347"/>
      <c r="G397" s="347"/>
    </row>
    <row r="398" spans="2:7" s="346" customFormat="1" ht="15.75" customHeight="1">
      <c r="B398" s="304"/>
      <c r="C398" s="304"/>
      <c r="D398" s="304"/>
      <c r="E398" s="304"/>
      <c r="F398" s="347"/>
      <c r="G398" s="347"/>
    </row>
    <row r="399" spans="2:7" s="346" customFormat="1" ht="15.75" customHeight="1">
      <c r="B399" s="304"/>
      <c r="C399" s="304"/>
      <c r="D399" s="304"/>
      <c r="E399" s="304"/>
      <c r="F399" s="347"/>
      <c r="G399" s="347"/>
    </row>
    <row r="400" spans="2:7" s="346" customFormat="1" ht="15.75" customHeight="1">
      <c r="B400" s="304"/>
      <c r="C400" s="304"/>
      <c r="D400" s="304"/>
      <c r="E400" s="304"/>
      <c r="F400" s="347"/>
      <c r="G400" s="347"/>
    </row>
    <row r="401" spans="2:7" s="346" customFormat="1" ht="15.75" customHeight="1">
      <c r="B401" s="304"/>
      <c r="C401" s="304"/>
      <c r="D401" s="304"/>
      <c r="E401" s="304"/>
      <c r="F401" s="347"/>
      <c r="G401" s="347"/>
    </row>
    <row r="402" spans="2:7" s="346" customFormat="1" ht="15.75" customHeight="1">
      <c r="B402" s="304"/>
      <c r="C402" s="304"/>
      <c r="D402" s="304"/>
      <c r="E402" s="304"/>
      <c r="F402" s="347"/>
      <c r="G402" s="347"/>
    </row>
    <row r="403" spans="2:7" s="346" customFormat="1" ht="15.75" customHeight="1">
      <c r="B403" s="304"/>
      <c r="C403" s="304"/>
      <c r="D403" s="304"/>
      <c r="E403" s="304"/>
      <c r="F403" s="347"/>
      <c r="G403" s="347"/>
    </row>
    <row r="404" spans="2:7" s="346" customFormat="1" ht="15.75" customHeight="1">
      <c r="B404" s="304"/>
      <c r="C404" s="304"/>
      <c r="D404" s="304"/>
      <c r="E404" s="304"/>
      <c r="F404" s="347"/>
      <c r="G404" s="347"/>
    </row>
    <row r="405" spans="2:7" s="346" customFormat="1" ht="15.75" customHeight="1">
      <c r="B405" s="304"/>
      <c r="C405" s="304"/>
      <c r="D405" s="304"/>
      <c r="E405" s="304"/>
      <c r="F405" s="347"/>
      <c r="G405" s="347"/>
    </row>
    <row r="406" spans="2:7" s="346" customFormat="1" ht="15.75" customHeight="1">
      <c r="B406" s="304"/>
      <c r="C406" s="304"/>
      <c r="D406" s="304"/>
      <c r="E406" s="304"/>
      <c r="F406" s="347"/>
      <c r="G406" s="347"/>
    </row>
    <row r="407" spans="2:7" s="346" customFormat="1" ht="15.75" customHeight="1">
      <c r="B407" s="304"/>
      <c r="C407" s="304"/>
      <c r="D407" s="304"/>
      <c r="E407" s="304"/>
      <c r="F407" s="347"/>
      <c r="G407" s="347"/>
    </row>
    <row r="408" spans="2:7" s="346" customFormat="1" ht="15.75" customHeight="1">
      <c r="B408" s="304"/>
      <c r="C408" s="304"/>
      <c r="D408" s="304"/>
      <c r="E408" s="304"/>
      <c r="F408" s="347"/>
      <c r="G408" s="347"/>
    </row>
    <row r="409" spans="2:7" s="346" customFormat="1" ht="15.75" customHeight="1">
      <c r="B409" s="304"/>
      <c r="C409" s="304"/>
      <c r="D409" s="304"/>
      <c r="E409" s="304"/>
      <c r="F409" s="347"/>
      <c r="G409" s="347"/>
    </row>
    <row r="410" spans="2:7" s="346" customFormat="1" ht="15.75" customHeight="1">
      <c r="B410" s="304"/>
      <c r="C410" s="304"/>
      <c r="D410" s="304"/>
      <c r="E410" s="304"/>
      <c r="F410" s="347"/>
      <c r="G410" s="347"/>
    </row>
    <row r="411" spans="2:7" s="346" customFormat="1" ht="15.75" customHeight="1">
      <c r="B411" s="304"/>
      <c r="C411" s="304"/>
      <c r="D411" s="304"/>
      <c r="E411" s="304"/>
      <c r="F411" s="347"/>
      <c r="G411" s="347"/>
    </row>
    <row r="412" spans="2:7" s="346" customFormat="1" ht="15.75" customHeight="1">
      <c r="B412" s="304"/>
      <c r="C412" s="304"/>
      <c r="D412" s="304"/>
      <c r="E412" s="304"/>
      <c r="F412" s="347"/>
      <c r="G412" s="347"/>
    </row>
    <row r="413" spans="2:7" s="346" customFormat="1" ht="15.75" customHeight="1">
      <c r="B413" s="304"/>
      <c r="C413" s="304"/>
      <c r="D413" s="304"/>
      <c r="E413" s="304"/>
      <c r="F413" s="347"/>
      <c r="G413" s="347"/>
    </row>
    <row r="414" spans="2:7" s="346" customFormat="1" ht="15.75" customHeight="1">
      <c r="B414" s="304"/>
      <c r="C414" s="304"/>
      <c r="D414" s="304"/>
      <c r="E414" s="304"/>
      <c r="F414" s="347"/>
      <c r="G414" s="347"/>
    </row>
    <row r="415" spans="2:7" s="346" customFormat="1" ht="15.75" customHeight="1">
      <c r="B415" s="304"/>
      <c r="C415" s="304"/>
      <c r="D415" s="304"/>
      <c r="E415" s="304"/>
      <c r="F415" s="347"/>
      <c r="G415" s="347"/>
    </row>
    <row r="416" spans="2:7" s="346" customFormat="1" ht="15.75" customHeight="1">
      <c r="B416" s="304"/>
      <c r="C416" s="304"/>
      <c r="D416" s="304"/>
      <c r="E416" s="304"/>
      <c r="F416" s="347"/>
      <c r="G416" s="347"/>
    </row>
    <row r="417" spans="2:7" s="346" customFormat="1" ht="15.75" customHeight="1">
      <c r="B417" s="304"/>
      <c r="C417" s="304"/>
      <c r="D417" s="304"/>
      <c r="E417" s="304"/>
      <c r="F417" s="347"/>
      <c r="G417" s="347"/>
    </row>
    <row r="418" spans="2:7" s="346" customFormat="1" ht="15.75" customHeight="1">
      <c r="B418" s="304"/>
      <c r="C418" s="304"/>
      <c r="D418" s="304"/>
      <c r="E418" s="304"/>
      <c r="F418" s="347"/>
      <c r="G418" s="347"/>
    </row>
    <row r="419" spans="2:7" s="346" customFormat="1" ht="15.75" customHeight="1">
      <c r="B419" s="304"/>
      <c r="C419" s="304"/>
      <c r="D419" s="304"/>
      <c r="E419" s="304"/>
      <c r="F419" s="347"/>
      <c r="G419" s="347"/>
    </row>
    <row r="420" spans="2:7" s="346" customFormat="1" ht="15.75" customHeight="1">
      <c r="B420" s="304"/>
      <c r="C420" s="304"/>
      <c r="D420" s="304"/>
      <c r="E420" s="304"/>
      <c r="F420" s="347"/>
      <c r="G420" s="347"/>
    </row>
    <row r="421" spans="2:7" s="346" customFormat="1" ht="15.75" customHeight="1">
      <c r="B421" s="304"/>
      <c r="C421" s="304"/>
      <c r="D421" s="304"/>
      <c r="E421" s="304"/>
      <c r="F421" s="347"/>
      <c r="G421" s="347"/>
    </row>
    <row r="422" spans="2:7" s="346" customFormat="1" ht="15.75" customHeight="1">
      <c r="B422" s="304"/>
      <c r="C422" s="304"/>
      <c r="D422" s="304"/>
      <c r="E422" s="304"/>
      <c r="F422" s="347"/>
      <c r="G422" s="347"/>
    </row>
    <row r="423" spans="2:7" s="346" customFormat="1" ht="15.75" customHeight="1">
      <c r="B423" s="304"/>
      <c r="C423" s="304"/>
      <c r="D423" s="304"/>
      <c r="E423" s="304"/>
      <c r="F423" s="347"/>
      <c r="G423" s="347"/>
    </row>
    <row r="424" spans="2:7" s="346" customFormat="1" ht="15.75" customHeight="1">
      <c r="B424" s="304"/>
      <c r="C424" s="304"/>
      <c r="D424" s="304"/>
      <c r="E424" s="304"/>
      <c r="F424" s="347"/>
      <c r="G424" s="347"/>
    </row>
    <row r="425" spans="2:7" s="346" customFormat="1" ht="15.75" customHeight="1">
      <c r="B425" s="304"/>
      <c r="C425" s="304"/>
      <c r="D425" s="304"/>
      <c r="E425" s="304"/>
      <c r="F425" s="347"/>
      <c r="G425" s="347"/>
    </row>
    <row r="426" spans="2:7" s="346" customFormat="1" ht="15.75" customHeight="1">
      <c r="B426" s="304"/>
      <c r="C426" s="304"/>
      <c r="D426" s="304"/>
      <c r="E426" s="304"/>
      <c r="F426" s="347"/>
      <c r="G426" s="347"/>
    </row>
    <row r="427" spans="2:7" s="346" customFormat="1" ht="15.75" customHeight="1">
      <c r="B427" s="304"/>
      <c r="C427" s="304"/>
      <c r="D427" s="304"/>
      <c r="E427" s="304"/>
      <c r="F427" s="347"/>
      <c r="G427" s="347"/>
    </row>
    <row r="428" spans="2:7" s="346" customFormat="1" ht="15.75" customHeight="1">
      <c r="B428" s="304"/>
      <c r="C428" s="304"/>
      <c r="D428" s="304"/>
      <c r="E428" s="304"/>
      <c r="F428" s="347"/>
      <c r="G428" s="347"/>
    </row>
    <row r="429" spans="2:7" s="346" customFormat="1" ht="15.75" customHeight="1">
      <c r="B429" s="304"/>
      <c r="C429" s="304"/>
      <c r="D429" s="304"/>
      <c r="E429" s="304"/>
      <c r="F429" s="347"/>
      <c r="G429" s="347"/>
    </row>
    <row r="430" spans="2:7" s="346" customFormat="1" ht="15.75" customHeight="1">
      <c r="B430" s="304"/>
      <c r="C430" s="304"/>
      <c r="D430" s="304"/>
      <c r="E430" s="304"/>
      <c r="F430" s="347"/>
      <c r="G430" s="347"/>
    </row>
    <row r="431" spans="2:7" s="346" customFormat="1" ht="15.75" customHeight="1">
      <c r="B431" s="304"/>
      <c r="C431" s="304"/>
      <c r="D431" s="304"/>
      <c r="E431" s="304"/>
      <c r="F431" s="347"/>
      <c r="G431" s="347"/>
    </row>
    <row r="432" spans="2:7" s="346" customFormat="1" ht="15.75" customHeight="1">
      <c r="B432" s="304"/>
      <c r="C432" s="304"/>
      <c r="D432" s="304"/>
      <c r="E432" s="304"/>
      <c r="F432" s="347"/>
      <c r="G432" s="347"/>
    </row>
    <row r="433" spans="2:7" s="346" customFormat="1" ht="15.75" customHeight="1">
      <c r="B433" s="304"/>
      <c r="C433" s="304"/>
      <c r="D433" s="304"/>
      <c r="E433" s="304"/>
      <c r="F433" s="347"/>
      <c r="G433" s="347"/>
    </row>
    <row r="434" spans="2:7" s="346" customFormat="1" ht="15.75" customHeight="1">
      <c r="B434" s="304"/>
      <c r="C434" s="304"/>
      <c r="D434" s="304"/>
      <c r="E434" s="304"/>
      <c r="F434" s="347"/>
      <c r="G434" s="347"/>
    </row>
    <row r="435" spans="2:7" s="346" customFormat="1" ht="15.75" customHeight="1">
      <c r="B435" s="304"/>
      <c r="C435" s="304"/>
      <c r="D435" s="304"/>
      <c r="E435" s="304"/>
      <c r="F435" s="347"/>
      <c r="G435" s="347"/>
    </row>
    <row r="436" spans="2:7" s="346" customFormat="1" ht="15.75" customHeight="1">
      <c r="B436" s="304"/>
      <c r="C436" s="304"/>
      <c r="D436" s="304"/>
      <c r="E436" s="304"/>
      <c r="F436" s="347"/>
      <c r="G436" s="347"/>
    </row>
    <row r="437" spans="2:7" s="346" customFormat="1" ht="15.75" customHeight="1">
      <c r="B437" s="304"/>
      <c r="C437" s="304"/>
      <c r="D437" s="304"/>
      <c r="E437" s="304"/>
      <c r="F437" s="347"/>
      <c r="G437" s="347"/>
    </row>
    <row r="438" spans="2:7" s="346" customFormat="1" ht="15.75" customHeight="1">
      <c r="B438" s="304"/>
      <c r="C438" s="304"/>
      <c r="D438" s="304"/>
      <c r="E438" s="304"/>
      <c r="F438" s="347"/>
      <c r="G438" s="347"/>
    </row>
    <row r="439" spans="2:7" s="346" customFormat="1" ht="15.75" customHeight="1">
      <c r="B439" s="304"/>
      <c r="C439" s="304"/>
      <c r="D439" s="304"/>
      <c r="E439" s="304"/>
      <c r="F439" s="347"/>
      <c r="G439" s="347"/>
    </row>
    <row r="440" spans="2:7" s="346" customFormat="1" ht="15.75" customHeight="1">
      <c r="B440" s="304"/>
      <c r="C440" s="304"/>
      <c r="D440" s="304"/>
      <c r="E440" s="304"/>
      <c r="F440" s="347"/>
      <c r="G440" s="347"/>
    </row>
    <row r="441" spans="2:7" s="346" customFormat="1" ht="15.75" customHeight="1">
      <c r="B441" s="304"/>
      <c r="C441" s="304"/>
      <c r="D441" s="304"/>
      <c r="E441" s="304"/>
      <c r="F441" s="347"/>
      <c r="G441" s="347"/>
    </row>
    <row r="442" spans="2:7" s="346" customFormat="1" ht="15.75" customHeight="1">
      <c r="B442" s="304"/>
      <c r="C442" s="304"/>
      <c r="D442" s="304"/>
      <c r="E442" s="304"/>
      <c r="F442" s="347"/>
      <c r="G442" s="347"/>
    </row>
    <row r="443" spans="2:7" s="346" customFormat="1" ht="15.75" customHeight="1">
      <c r="B443" s="304"/>
      <c r="C443" s="304"/>
      <c r="D443" s="304"/>
      <c r="E443" s="304"/>
      <c r="F443" s="347"/>
      <c r="G443" s="347"/>
    </row>
    <row r="444" spans="2:7" s="346" customFormat="1" ht="15.75" customHeight="1">
      <c r="B444" s="304"/>
      <c r="C444" s="304"/>
      <c r="D444" s="304"/>
      <c r="E444" s="304"/>
      <c r="F444" s="347"/>
      <c r="G444" s="347"/>
    </row>
    <row r="445" spans="2:7" s="346" customFormat="1" ht="15.75" customHeight="1">
      <c r="B445" s="304"/>
      <c r="C445" s="304"/>
      <c r="D445" s="304"/>
      <c r="E445" s="304"/>
      <c r="F445" s="347"/>
      <c r="G445" s="347"/>
    </row>
    <row r="446" spans="2:7" s="346" customFormat="1" ht="15.75" customHeight="1">
      <c r="B446" s="304"/>
      <c r="C446" s="304"/>
      <c r="D446" s="304"/>
      <c r="E446" s="304"/>
      <c r="F446" s="347"/>
      <c r="G446" s="347"/>
    </row>
    <row r="447" spans="2:7" s="346" customFormat="1" ht="15.75" customHeight="1">
      <c r="B447" s="304"/>
      <c r="C447" s="304"/>
      <c r="D447" s="304"/>
      <c r="E447" s="304"/>
      <c r="F447" s="347"/>
      <c r="G447" s="347"/>
    </row>
    <row r="448" spans="2:7" s="346" customFormat="1" ht="15.75" customHeight="1">
      <c r="B448" s="304"/>
      <c r="C448" s="304"/>
      <c r="D448" s="304"/>
      <c r="E448" s="304"/>
      <c r="F448" s="347"/>
      <c r="G448" s="347"/>
    </row>
    <row r="449" spans="2:7" s="346" customFormat="1" ht="15.75" customHeight="1">
      <c r="B449" s="304"/>
      <c r="C449" s="304"/>
      <c r="D449" s="304"/>
      <c r="E449" s="304"/>
      <c r="F449" s="347"/>
      <c r="G449" s="347"/>
    </row>
    <row r="450" spans="2:7" s="346" customFormat="1" ht="15.75" customHeight="1">
      <c r="B450" s="304"/>
      <c r="C450" s="304"/>
      <c r="D450" s="304"/>
      <c r="E450" s="304"/>
      <c r="F450" s="347"/>
      <c r="G450" s="347"/>
    </row>
    <row r="451" spans="2:7" s="346" customFormat="1" ht="15.75" customHeight="1">
      <c r="B451" s="304"/>
      <c r="C451" s="304"/>
      <c r="D451" s="304"/>
      <c r="E451" s="304"/>
      <c r="F451" s="347"/>
      <c r="G451" s="347"/>
    </row>
    <row r="452" spans="2:7" s="346" customFormat="1" ht="15.75" customHeight="1">
      <c r="B452" s="304"/>
      <c r="C452" s="304"/>
      <c r="D452" s="304"/>
      <c r="E452" s="304"/>
      <c r="F452" s="347"/>
      <c r="G452" s="347"/>
    </row>
    <row r="453" spans="2:7" s="346" customFormat="1" ht="15.75" customHeight="1">
      <c r="B453" s="304"/>
      <c r="C453" s="304"/>
      <c r="D453" s="304"/>
      <c r="E453" s="304"/>
      <c r="F453" s="347"/>
      <c r="G453" s="347"/>
    </row>
    <row r="454" spans="2:7" s="346" customFormat="1" ht="15.75" customHeight="1">
      <c r="B454" s="304"/>
      <c r="C454" s="304"/>
      <c r="D454" s="304"/>
      <c r="E454" s="304"/>
      <c r="F454" s="347"/>
      <c r="G454" s="347"/>
    </row>
    <row r="455" spans="2:7" s="346" customFormat="1" ht="15.75" customHeight="1">
      <c r="B455" s="304"/>
      <c r="C455" s="304"/>
      <c r="D455" s="304"/>
      <c r="E455" s="304"/>
      <c r="F455" s="347"/>
      <c r="G455" s="347"/>
    </row>
    <row r="456" spans="2:7" s="346" customFormat="1" ht="15.75" customHeight="1">
      <c r="B456" s="304"/>
      <c r="C456" s="304"/>
      <c r="D456" s="304"/>
      <c r="E456" s="304"/>
      <c r="F456" s="347"/>
      <c r="G456" s="347"/>
    </row>
    <row r="457" spans="2:7" s="346" customFormat="1" ht="15.75" customHeight="1">
      <c r="B457" s="304"/>
      <c r="C457" s="304"/>
      <c r="D457" s="304"/>
      <c r="E457" s="304"/>
      <c r="F457" s="347"/>
      <c r="G457" s="347"/>
    </row>
    <row r="458" spans="2:7" s="346" customFormat="1" ht="15.75" customHeight="1">
      <c r="B458" s="304"/>
      <c r="C458" s="304"/>
      <c r="D458" s="304"/>
      <c r="E458" s="304"/>
      <c r="F458" s="347"/>
      <c r="G458" s="347"/>
    </row>
    <row r="459" spans="2:7" s="346" customFormat="1" ht="15.75" customHeight="1">
      <c r="B459" s="304"/>
      <c r="C459" s="304"/>
      <c r="D459" s="304"/>
      <c r="E459" s="304"/>
      <c r="F459" s="347"/>
      <c r="G459" s="347"/>
    </row>
    <row r="460" spans="2:7" s="346" customFormat="1" ht="15.75" customHeight="1">
      <c r="B460" s="304"/>
      <c r="C460" s="304"/>
      <c r="D460" s="304"/>
      <c r="E460" s="304"/>
      <c r="F460" s="347"/>
      <c r="G460" s="347"/>
    </row>
    <row r="461" spans="2:7" s="346" customFormat="1" ht="15.75" customHeight="1">
      <c r="B461" s="304"/>
      <c r="C461" s="304"/>
      <c r="D461" s="304"/>
      <c r="E461" s="304"/>
      <c r="F461" s="347"/>
      <c r="G461" s="347"/>
    </row>
    <row r="462" spans="2:7" s="346" customFormat="1" ht="15.75" customHeight="1">
      <c r="B462" s="304"/>
      <c r="C462" s="304"/>
      <c r="D462" s="304"/>
      <c r="E462" s="304"/>
      <c r="F462" s="347"/>
      <c r="G462" s="347"/>
    </row>
    <row r="463" spans="2:7" s="346" customFormat="1" ht="15.75" customHeight="1">
      <c r="B463" s="304"/>
      <c r="C463" s="304"/>
      <c r="D463" s="304"/>
      <c r="E463" s="304"/>
      <c r="F463" s="347"/>
      <c r="G463" s="347"/>
    </row>
    <row r="464" spans="2:7" s="346" customFormat="1" ht="15.75" customHeight="1">
      <c r="B464" s="304"/>
      <c r="C464" s="304"/>
      <c r="D464" s="304"/>
      <c r="E464" s="304"/>
      <c r="F464" s="347"/>
      <c r="G464" s="347"/>
    </row>
    <row r="465" spans="2:7" s="346" customFormat="1" ht="15.75" customHeight="1">
      <c r="B465" s="304"/>
      <c r="C465" s="304"/>
      <c r="D465" s="304"/>
      <c r="E465" s="304"/>
      <c r="F465" s="347"/>
      <c r="G465" s="347"/>
    </row>
    <row r="466" spans="2:7" s="346" customFormat="1" ht="15.75" customHeight="1">
      <c r="B466" s="304"/>
      <c r="C466" s="304"/>
      <c r="D466" s="304"/>
      <c r="E466" s="304"/>
      <c r="F466" s="347"/>
      <c r="G466" s="347"/>
    </row>
    <row r="467" spans="2:7" s="346" customFormat="1" ht="15.75" customHeight="1">
      <c r="B467" s="304"/>
      <c r="C467" s="304"/>
      <c r="D467" s="304"/>
      <c r="E467" s="304"/>
      <c r="F467" s="347"/>
      <c r="G467" s="347"/>
    </row>
    <row r="468" spans="2:7" s="346" customFormat="1" ht="15.75" customHeight="1">
      <c r="B468" s="304"/>
      <c r="C468" s="304"/>
      <c r="D468" s="304"/>
      <c r="E468" s="304"/>
      <c r="F468" s="347"/>
      <c r="G468" s="347"/>
    </row>
    <row r="469" spans="2:7" s="346" customFormat="1" ht="15.75" customHeight="1">
      <c r="B469" s="304"/>
      <c r="C469" s="304"/>
      <c r="D469" s="304"/>
      <c r="E469" s="304"/>
      <c r="F469" s="347"/>
      <c r="G469" s="347"/>
    </row>
    <row r="470" spans="2:7" s="346" customFormat="1" ht="15.75" customHeight="1">
      <c r="B470" s="304"/>
      <c r="C470" s="304"/>
      <c r="D470" s="304"/>
      <c r="E470" s="304"/>
      <c r="F470" s="347"/>
      <c r="G470" s="347"/>
    </row>
    <row r="471" spans="2:7" s="346" customFormat="1" ht="15.75" customHeight="1">
      <c r="B471" s="304"/>
      <c r="C471" s="304"/>
      <c r="D471" s="304"/>
      <c r="E471" s="304"/>
      <c r="F471" s="347"/>
      <c r="G471" s="347"/>
    </row>
    <row r="472" spans="2:7" s="346" customFormat="1" ht="15.75" customHeight="1">
      <c r="B472" s="304"/>
      <c r="C472" s="304"/>
      <c r="D472" s="304"/>
      <c r="E472" s="304"/>
      <c r="F472" s="347"/>
      <c r="G472" s="347"/>
    </row>
    <row r="473" spans="2:7" s="346" customFormat="1" ht="15.75" customHeight="1">
      <c r="B473" s="304"/>
      <c r="C473" s="304"/>
      <c r="D473" s="304"/>
      <c r="E473" s="304"/>
      <c r="F473" s="347"/>
      <c r="G473" s="347"/>
    </row>
    <row r="474" spans="2:7" s="346" customFormat="1" ht="15.75" customHeight="1">
      <c r="B474" s="304"/>
      <c r="C474" s="304"/>
      <c r="D474" s="304"/>
      <c r="E474" s="304"/>
      <c r="F474" s="347"/>
      <c r="G474" s="347"/>
    </row>
    <row r="475" spans="2:7" s="346" customFormat="1" ht="15.75" customHeight="1">
      <c r="B475" s="304"/>
      <c r="C475" s="304"/>
      <c r="D475" s="304"/>
      <c r="E475" s="304"/>
      <c r="F475" s="347"/>
      <c r="G475" s="347"/>
    </row>
    <row r="476" spans="2:7" s="346" customFormat="1" ht="15.75" customHeight="1">
      <c r="B476" s="304"/>
      <c r="C476" s="304"/>
      <c r="D476" s="304"/>
      <c r="E476" s="304"/>
      <c r="F476" s="347"/>
      <c r="G476" s="347"/>
    </row>
    <row r="477" spans="2:7" s="346" customFormat="1" ht="15.75" customHeight="1">
      <c r="B477" s="304"/>
      <c r="C477" s="304"/>
      <c r="D477" s="304"/>
      <c r="E477" s="304"/>
      <c r="F477" s="347"/>
      <c r="G477" s="347"/>
    </row>
    <row r="478" spans="2:7" s="346" customFormat="1" ht="15.75" customHeight="1">
      <c r="B478" s="304"/>
      <c r="C478" s="304"/>
      <c r="D478" s="304"/>
      <c r="E478" s="304"/>
      <c r="F478" s="347"/>
      <c r="G478" s="347"/>
    </row>
    <row r="479" spans="2:7" s="346" customFormat="1" ht="15.75" customHeight="1">
      <c r="B479" s="304"/>
      <c r="C479" s="304"/>
      <c r="D479" s="304"/>
      <c r="E479" s="304"/>
      <c r="F479" s="347"/>
      <c r="G479" s="347"/>
    </row>
    <row r="480" spans="2:7" s="346" customFormat="1" ht="15.75" customHeight="1">
      <c r="B480" s="304"/>
      <c r="C480" s="304"/>
      <c r="D480" s="304"/>
      <c r="E480" s="304"/>
      <c r="F480" s="347"/>
      <c r="G480" s="347"/>
    </row>
    <row r="481" spans="2:7" s="346" customFormat="1" ht="15.75" customHeight="1">
      <c r="B481" s="304"/>
      <c r="C481" s="304"/>
      <c r="D481" s="304"/>
      <c r="E481" s="304"/>
      <c r="F481" s="347"/>
      <c r="G481" s="347"/>
    </row>
    <row r="482" spans="2:7" s="346" customFormat="1" ht="15.75" customHeight="1">
      <c r="B482" s="304"/>
      <c r="C482" s="304"/>
      <c r="D482" s="304"/>
      <c r="E482" s="304"/>
      <c r="F482" s="347"/>
      <c r="G482" s="347"/>
    </row>
    <row r="483" spans="2:7" s="346" customFormat="1" ht="15.75" customHeight="1">
      <c r="B483" s="304"/>
      <c r="C483" s="304"/>
      <c r="D483" s="304"/>
      <c r="E483" s="304"/>
      <c r="F483" s="347"/>
      <c r="G483" s="347"/>
    </row>
    <row r="484" spans="2:7" s="346" customFormat="1" ht="15.75" customHeight="1">
      <c r="B484" s="304"/>
      <c r="C484" s="304"/>
      <c r="D484" s="304"/>
      <c r="E484" s="304"/>
      <c r="F484" s="347"/>
      <c r="G484" s="347"/>
    </row>
    <row r="485" spans="2:7" s="346" customFormat="1" ht="15.75" customHeight="1">
      <c r="B485" s="304"/>
      <c r="C485" s="304"/>
      <c r="D485" s="304"/>
      <c r="E485" s="304"/>
      <c r="F485" s="347"/>
      <c r="G485" s="347"/>
    </row>
    <row r="486" spans="2:7" s="346" customFormat="1" ht="15.75" customHeight="1">
      <c r="B486" s="304"/>
      <c r="C486" s="304"/>
      <c r="D486" s="304"/>
      <c r="E486" s="304"/>
      <c r="F486" s="347"/>
      <c r="G486" s="347"/>
    </row>
    <row r="487" spans="2:7" s="346" customFormat="1" ht="15.75" customHeight="1">
      <c r="B487" s="304"/>
      <c r="C487" s="304"/>
      <c r="D487" s="304"/>
      <c r="E487" s="304"/>
      <c r="F487" s="347"/>
      <c r="G487" s="347"/>
    </row>
    <row r="488" spans="2:7" s="346" customFormat="1" ht="15.75" customHeight="1">
      <c r="B488" s="304"/>
      <c r="C488" s="304"/>
      <c r="D488" s="304"/>
      <c r="E488" s="304"/>
      <c r="F488" s="347"/>
      <c r="G488" s="347"/>
    </row>
    <row r="489" spans="2:7" s="346" customFormat="1" ht="15.75" customHeight="1">
      <c r="B489" s="304"/>
      <c r="C489" s="304"/>
      <c r="D489" s="304"/>
      <c r="E489" s="304"/>
      <c r="F489" s="347"/>
      <c r="G489" s="347"/>
    </row>
    <row r="490" spans="2:7" s="346" customFormat="1" ht="15.75" customHeight="1">
      <c r="B490" s="304"/>
      <c r="C490" s="304"/>
      <c r="D490" s="304"/>
      <c r="E490" s="304"/>
      <c r="F490" s="347"/>
      <c r="G490" s="347"/>
    </row>
    <row r="491" spans="2:7" s="346" customFormat="1" ht="15.75" customHeight="1">
      <c r="B491" s="304"/>
      <c r="C491" s="304"/>
      <c r="D491" s="304"/>
      <c r="E491" s="304"/>
      <c r="F491" s="347"/>
      <c r="G491" s="347"/>
    </row>
    <row r="492" spans="2:7" s="346" customFormat="1" ht="15.75" customHeight="1">
      <c r="B492" s="304"/>
      <c r="C492" s="304"/>
      <c r="D492" s="304"/>
      <c r="E492" s="304"/>
      <c r="F492" s="347"/>
      <c r="G492" s="347"/>
    </row>
    <row r="493" spans="2:7" s="346" customFormat="1" ht="15.75" customHeight="1">
      <c r="B493" s="304"/>
      <c r="C493" s="304"/>
      <c r="D493" s="304"/>
      <c r="E493" s="304"/>
      <c r="F493" s="347"/>
      <c r="G493" s="347"/>
    </row>
    <row r="494" spans="2:7" s="346" customFormat="1" ht="15.75" customHeight="1">
      <c r="B494" s="304"/>
      <c r="C494" s="304"/>
      <c r="D494" s="304"/>
      <c r="E494" s="304"/>
      <c r="F494" s="347"/>
      <c r="G494" s="347"/>
    </row>
    <row r="495" spans="2:7" s="346" customFormat="1" ht="15.75" customHeight="1">
      <c r="B495" s="304"/>
      <c r="C495" s="304"/>
      <c r="D495" s="304"/>
      <c r="E495" s="304"/>
      <c r="F495" s="347"/>
      <c r="G495" s="347"/>
    </row>
    <row r="496" spans="2:7" s="346" customFormat="1" ht="15.75" customHeight="1">
      <c r="B496" s="304"/>
      <c r="C496" s="304"/>
      <c r="D496" s="304"/>
      <c r="E496" s="304"/>
      <c r="F496" s="347"/>
      <c r="G496" s="347"/>
    </row>
    <row r="497" spans="2:7" s="346" customFormat="1" ht="15.75" customHeight="1">
      <c r="B497" s="304"/>
      <c r="C497" s="304"/>
      <c r="D497" s="304"/>
      <c r="E497" s="304"/>
      <c r="F497" s="347"/>
      <c r="G497" s="347"/>
    </row>
    <row r="498" spans="2:7" s="346" customFormat="1" ht="15.75" customHeight="1">
      <c r="B498" s="304"/>
      <c r="C498" s="304"/>
      <c r="D498" s="304"/>
      <c r="E498" s="304"/>
      <c r="F498" s="347"/>
      <c r="G498" s="347"/>
    </row>
    <row r="499" spans="2:7" s="346" customFormat="1" ht="15.75" customHeight="1">
      <c r="B499" s="304"/>
      <c r="C499" s="304"/>
      <c r="D499" s="304"/>
      <c r="E499" s="304"/>
      <c r="F499" s="347"/>
      <c r="G499" s="347"/>
    </row>
    <row r="500" spans="2:7" s="346" customFormat="1" ht="15.75" customHeight="1">
      <c r="B500" s="304"/>
      <c r="C500" s="304"/>
      <c r="D500" s="304"/>
      <c r="E500" s="304"/>
      <c r="F500" s="347"/>
      <c r="G500" s="347"/>
    </row>
    <row r="501" spans="2:7" s="346" customFormat="1" ht="15.75" customHeight="1">
      <c r="B501" s="304"/>
      <c r="C501" s="304"/>
      <c r="D501" s="304"/>
      <c r="E501" s="304"/>
      <c r="F501" s="347"/>
      <c r="G501" s="347"/>
    </row>
    <row r="502" spans="2:7" s="346" customFormat="1" ht="15.75" customHeight="1">
      <c r="B502" s="304"/>
      <c r="C502" s="304"/>
      <c r="D502" s="304"/>
      <c r="E502" s="304"/>
      <c r="F502" s="347"/>
      <c r="G502" s="347"/>
    </row>
    <row r="503" spans="2:7" s="346" customFormat="1" ht="15.75" customHeight="1">
      <c r="B503" s="304"/>
      <c r="C503" s="304"/>
      <c r="D503" s="304"/>
      <c r="E503" s="304"/>
      <c r="F503" s="347"/>
      <c r="G503" s="347"/>
    </row>
    <row r="504" spans="2:7" s="346" customFormat="1" ht="15.75" customHeight="1">
      <c r="B504" s="304"/>
      <c r="C504" s="304"/>
      <c r="D504" s="304"/>
      <c r="E504" s="304"/>
      <c r="F504" s="347"/>
      <c r="G504" s="347"/>
    </row>
    <row r="505" spans="2:7" s="346" customFormat="1" ht="15.75" customHeight="1">
      <c r="B505" s="304"/>
      <c r="C505" s="304"/>
      <c r="D505" s="304"/>
      <c r="E505" s="304"/>
      <c r="F505" s="347"/>
      <c r="G505" s="347"/>
    </row>
    <row r="506" spans="2:7" s="346" customFormat="1" ht="15.75" customHeight="1">
      <c r="B506" s="304"/>
      <c r="C506" s="304"/>
      <c r="D506" s="304"/>
      <c r="E506" s="304"/>
      <c r="F506" s="347"/>
      <c r="G506" s="347"/>
    </row>
    <row r="507" spans="2:7" s="346" customFormat="1" ht="15.75" customHeight="1">
      <c r="B507" s="304"/>
      <c r="C507" s="304"/>
      <c r="D507" s="304"/>
      <c r="E507" s="304"/>
      <c r="F507" s="347"/>
      <c r="G507" s="347"/>
    </row>
    <row r="508" spans="2:7" s="346" customFormat="1" ht="15.75" customHeight="1">
      <c r="B508" s="304"/>
      <c r="C508" s="304"/>
      <c r="D508" s="304"/>
      <c r="E508" s="304"/>
      <c r="F508" s="347"/>
      <c r="G508" s="347"/>
    </row>
    <row r="509" spans="2:7" s="346" customFormat="1" ht="15.75" customHeight="1">
      <c r="B509" s="304"/>
      <c r="C509" s="304"/>
      <c r="D509" s="304"/>
      <c r="E509" s="304"/>
      <c r="F509" s="347"/>
      <c r="G509" s="347"/>
    </row>
    <row r="510" spans="2:7" s="346" customFormat="1" ht="15.75" customHeight="1">
      <c r="B510" s="304"/>
      <c r="C510" s="304"/>
      <c r="D510" s="304"/>
      <c r="E510" s="304"/>
      <c r="F510" s="347"/>
      <c r="G510" s="347"/>
    </row>
    <row r="511" spans="2:7" s="346" customFormat="1" ht="15.75" customHeight="1">
      <c r="B511" s="304"/>
      <c r="C511" s="304"/>
      <c r="D511" s="304"/>
      <c r="E511" s="304"/>
      <c r="F511" s="347"/>
      <c r="G511" s="347"/>
    </row>
    <row r="512" spans="2:7" s="346" customFormat="1" ht="15.75" customHeight="1">
      <c r="B512" s="304"/>
      <c r="C512" s="304"/>
      <c r="D512" s="304"/>
      <c r="E512" s="304"/>
      <c r="F512" s="347"/>
      <c r="G512" s="347"/>
    </row>
    <row r="513" spans="2:7" s="346" customFormat="1" ht="15.75" customHeight="1">
      <c r="B513" s="304"/>
      <c r="C513" s="304"/>
      <c r="D513" s="304"/>
      <c r="E513" s="304"/>
      <c r="F513" s="347"/>
      <c r="G513" s="347"/>
    </row>
    <row r="514" spans="2:7" s="346" customFormat="1" ht="15.75" customHeight="1">
      <c r="B514" s="304"/>
      <c r="C514" s="304"/>
      <c r="D514" s="304"/>
      <c r="E514" s="304"/>
      <c r="F514" s="347"/>
      <c r="G514" s="347"/>
    </row>
    <row r="515" spans="2:7" s="346" customFormat="1" ht="15.75" customHeight="1">
      <c r="B515" s="304"/>
      <c r="C515" s="304"/>
      <c r="D515" s="304"/>
      <c r="E515" s="304"/>
      <c r="F515" s="347"/>
      <c r="G515" s="347"/>
    </row>
    <row r="516" spans="2:7" s="346" customFormat="1" ht="15.75" customHeight="1">
      <c r="B516" s="304"/>
      <c r="C516" s="304"/>
      <c r="D516" s="304"/>
      <c r="E516" s="304"/>
      <c r="F516" s="347"/>
      <c r="G516" s="347"/>
    </row>
    <row r="517" spans="2:7" s="346" customFormat="1" ht="15.75" customHeight="1">
      <c r="B517" s="304"/>
      <c r="C517" s="304"/>
      <c r="D517" s="304"/>
      <c r="E517" s="304"/>
      <c r="F517" s="347"/>
      <c r="G517" s="347"/>
    </row>
    <row r="518" spans="2:7" s="346" customFormat="1" ht="15.75" customHeight="1">
      <c r="B518" s="304"/>
      <c r="C518" s="304"/>
      <c r="D518" s="304"/>
      <c r="E518" s="304"/>
      <c r="F518" s="347"/>
      <c r="G518" s="347"/>
    </row>
    <row r="519" spans="2:7" s="346" customFormat="1" ht="15.75" customHeight="1">
      <c r="B519" s="304"/>
      <c r="C519" s="304"/>
      <c r="D519" s="304"/>
      <c r="E519" s="304"/>
      <c r="F519" s="347"/>
      <c r="G519" s="347"/>
    </row>
    <row r="520" spans="2:7" s="346" customFormat="1" ht="15.75" customHeight="1">
      <c r="B520" s="304"/>
      <c r="C520" s="304"/>
      <c r="D520" s="304"/>
      <c r="E520" s="304"/>
      <c r="F520" s="347"/>
      <c r="G520" s="347"/>
    </row>
    <row r="521" spans="2:7" s="346" customFormat="1" ht="15.75" customHeight="1">
      <c r="B521" s="304"/>
      <c r="C521" s="304"/>
      <c r="D521" s="304"/>
      <c r="E521" s="304"/>
      <c r="F521" s="347"/>
      <c r="G521" s="347"/>
    </row>
    <row r="522" spans="2:7" s="346" customFormat="1" ht="15.75" customHeight="1">
      <c r="B522" s="304"/>
      <c r="C522" s="304"/>
      <c r="D522" s="304"/>
      <c r="E522" s="304"/>
      <c r="F522" s="347"/>
      <c r="G522" s="347"/>
    </row>
    <row r="523" spans="2:7" s="346" customFormat="1" ht="15.75" customHeight="1">
      <c r="B523" s="304"/>
      <c r="C523" s="304"/>
      <c r="D523" s="304"/>
      <c r="E523" s="304"/>
      <c r="F523" s="347"/>
      <c r="G523" s="347"/>
    </row>
    <row r="524" spans="2:7" s="346" customFormat="1" ht="15.75" customHeight="1">
      <c r="B524" s="304"/>
      <c r="C524" s="304"/>
      <c r="D524" s="304"/>
      <c r="E524" s="304"/>
      <c r="F524" s="347"/>
      <c r="G524" s="347"/>
    </row>
    <row r="525" spans="2:7" s="346" customFormat="1" ht="15.75" customHeight="1">
      <c r="B525" s="304"/>
      <c r="C525" s="304"/>
      <c r="D525" s="304"/>
      <c r="E525" s="304"/>
      <c r="F525" s="347"/>
      <c r="G525" s="347"/>
    </row>
    <row r="526" spans="2:7" s="346" customFormat="1" ht="15.75" customHeight="1">
      <c r="B526" s="304"/>
      <c r="C526" s="304"/>
      <c r="D526" s="304"/>
      <c r="E526" s="304"/>
      <c r="F526" s="347"/>
      <c r="G526" s="347"/>
    </row>
    <row r="527" spans="2:7" s="346" customFormat="1" ht="15.75" customHeight="1">
      <c r="B527" s="304"/>
      <c r="C527" s="304"/>
      <c r="D527" s="304"/>
      <c r="E527" s="304"/>
      <c r="F527" s="347"/>
      <c r="G527" s="347"/>
    </row>
    <row r="528" spans="2:7" s="346" customFormat="1" ht="15.75" customHeight="1">
      <c r="B528" s="304"/>
      <c r="C528" s="304"/>
      <c r="D528" s="304"/>
      <c r="E528" s="304"/>
      <c r="F528" s="347"/>
      <c r="G528" s="347"/>
    </row>
    <row r="529" spans="2:7" s="346" customFormat="1" ht="15.75" customHeight="1">
      <c r="B529" s="304"/>
      <c r="C529" s="304"/>
      <c r="D529" s="304"/>
      <c r="E529" s="304"/>
      <c r="F529" s="347"/>
      <c r="G529" s="347"/>
    </row>
    <row r="530" spans="2:7" s="346" customFormat="1" ht="15.75" customHeight="1">
      <c r="B530" s="304"/>
      <c r="C530" s="304"/>
      <c r="D530" s="304"/>
      <c r="E530" s="304"/>
      <c r="F530" s="347"/>
      <c r="G530" s="347"/>
    </row>
    <row r="531" spans="2:7" s="346" customFormat="1" ht="15.75" customHeight="1">
      <c r="B531" s="304"/>
      <c r="C531" s="304"/>
      <c r="D531" s="304"/>
      <c r="E531" s="304"/>
      <c r="F531" s="347"/>
      <c r="G531" s="347"/>
    </row>
    <row r="532" spans="2:7" s="346" customFormat="1" ht="15.75" customHeight="1">
      <c r="B532" s="304"/>
      <c r="C532" s="304"/>
      <c r="D532" s="304"/>
      <c r="E532" s="304"/>
      <c r="F532" s="347"/>
      <c r="G532" s="347"/>
    </row>
    <row r="533" spans="2:7" s="346" customFormat="1" ht="15.75" customHeight="1">
      <c r="B533" s="304"/>
      <c r="C533" s="304"/>
      <c r="D533" s="304"/>
      <c r="E533" s="304"/>
      <c r="F533" s="347"/>
      <c r="G533" s="347"/>
    </row>
    <row r="534" spans="2:7" s="346" customFormat="1" ht="15.75" customHeight="1">
      <c r="B534" s="304"/>
      <c r="C534" s="304"/>
      <c r="D534" s="304"/>
      <c r="E534" s="304"/>
      <c r="F534" s="347"/>
      <c r="G534" s="347"/>
    </row>
    <row r="535" spans="2:7" s="346" customFormat="1" ht="15.75" customHeight="1">
      <c r="B535" s="304"/>
      <c r="C535" s="304"/>
      <c r="D535" s="304"/>
      <c r="E535" s="304"/>
      <c r="F535" s="347"/>
      <c r="G535" s="347"/>
    </row>
    <row r="536" spans="2:7" s="346" customFormat="1" ht="15.75" customHeight="1">
      <c r="B536" s="304"/>
      <c r="C536" s="304"/>
      <c r="D536" s="304"/>
      <c r="E536" s="304"/>
      <c r="F536" s="347"/>
      <c r="G536" s="347"/>
    </row>
    <row r="537" spans="2:7" s="346" customFormat="1" ht="15.75" customHeight="1">
      <c r="B537" s="304"/>
      <c r="C537" s="304"/>
      <c r="D537" s="304"/>
      <c r="E537" s="304"/>
      <c r="F537" s="347"/>
      <c r="G537" s="347"/>
    </row>
    <row r="538" spans="2:7" s="346" customFormat="1" ht="15.75" customHeight="1">
      <c r="B538" s="304"/>
      <c r="C538" s="304"/>
      <c r="D538" s="304"/>
      <c r="E538" s="304"/>
      <c r="F538" s="347"/>
      <c r="G538" s="347"/>
    </row>
    <row r="539" spans="2:7" s="346" customFormat="1" ht="15.75" customHeight="1">
      <c r="B539" s="304"/>
      <c r="C539" s="304"/>
      <c r="D539" s="304"/>
      <c r="E539" s="304"/>
      <c r="F539" s="347"/>
      <c r="G539" s="347"/>
    </row>
    <row r="540" spans="2:7" s="346" customFormat="1" ht="15.75" customHeight="1">
      <c r="B540" s="304"/>
      <c r="C540" s="304"/>
      <c r="D540" s="304"/>
      <c r="E540" s="304"/>
      <c r="F540" s="347"/>
      <c r="G540" s="347"/>
    </row>
    <row r="541" spans="2:7" s="346" customFormat="1" ht="15.75" customHeight="1">
      <c r="B541" s="304"/>
      <c r="C541" s="304"/>
      <c r="D541" s="304"/>
      <c r="E541" s="304"/>
      <c r="F541" s="347"/>
      <c r="G541" s="347"/>
    </row>
    <row r="542" spans="2:7" s="346" customFormat="1" ht="15.75" customHeight="1">
      <c r="B542" s="304"/>
      <c r="C542" s="304"/>
      <c r="D542" s="304"/>
      <c r="E542" s="304"/>
      <c r="F542" s="347"/>
      <c r="G542" s="347"/>
    </row>
    <row r="543" spans="2:7" s="346" customFormat="1" ht="15.75" customHeight="1">
      <c r="B543" s="304"/>
      <c r="C543" s="304"/>
      <c r="D543" s="304"/>
      <c r="E543" s="304"/>
      <c r="F543" s="347"/>
      <c r="G543" s="347"/>
    </row>
    <row r="544" spans="2:7" s="346" customFormat="1" ht="15.75" customHeight="1">
      <c r="B544" s="304"/>
      <c r="C544" s="304"/>
      <c r="D544" s="304"/>
      <c r="E544" s="304"/>
      <c r="F544" s="347"/>
      <c r="G544" s="347"/>
    </row>
    <row r="545" spans="2:7" s="346" customFormat="1" ht="15.75" customHeight="1">
      <c r="B545" s="304"/>
      <c r="C545" s="304"/>
      <c r="D545" s="304"/>
      <c r="E545" s="304"/>
      <c r="F545" s="347"/>
      <c r="G545" s="347"/>
    </row>
    <row r="546" spans="2:7" s="346" customFormat="1" ht="15.75" customHeight="1">
      <c r="B546" s="304"/>
      <c r="C546" s="304"/>
      <c r="D546" s="304"/>
      <c r="E546" s="304"/>
      <c r="F546" s="347"/>
      <c r="G546" s="347"/>
    </row>
    <row r="547" spans="2:7" s="346" customFormat="1" ht="15.75" customHeight="1">
      <c r="B547" s="304"/>
      <c r="C547" s="304"/>
      <c r="D547" s="304"/>
      <c r="E547" s="304"/>
      <c r="F547" s="347"/>
      <c r="G547" s="347"/>
    </row>
    <row r="548" spans="2:7" s="346" customFormat="1" ht="15.75" customHeight="1">
      <c r="B548" s="304"/>
      <c r="C548" s="304"/>
      <c r="D548" s="304"/>
      <c r="E548" s="304"/>
      <c r="F548" s="347"/>
      <c r="G548" s="347"/>
    </row>
    <row r="549" spans="2:7" s="346" customFormat="1" ht="15.75" customHeight="1">
      <c r="B549" s="304"/>
      <c r="C549" s="304"/>
      <c r="D549" s="304"/>
      <c r="E549" s="304"/>
      <c r="F549" s="347"/>
      <c r="G549" s="347"/>
    </row>
    <row r="550" spans="2:7" s="346" customFormat="1" ht="15.75" customHeight="1">
      <c r="B550" s="304"/>
      <c r="C550" s="304"/>
      <c r="D550" s="304"/>
      <c r="E550" s="304"/>
      <c r="F550" s="347"/>
      <c r="G550" s="347"/>
    </row>
    <row r="551" spans="2:7" s="346" customFormat="1" ht="15.75" customHeight="1">
      <c r="B551" s="304"/>
      <c r="C551" s="304"/>
      <c r="D551" s="304"/>
      <c r="E551" s="304"/>
      <c r="F551" s="347"/>
      <c r="G551" s="347"/>
    </row>
    <row r="552" spans="2:7" s="346" customFormat="1" ht="15.75" customHeight="1">
      <c r="B552" s="304"/>
      <c r="C552" s="304"/>
      <c r="D552" s="304"/>
      <c r="E552" s="304"/>
      <c r="F552" s="347"/>
      <c r="G552" s="347"/>
    </row>
    <row r="553" spans="2:7" s="346" customFormat="1" ht="15.75" customHeight="1">
      <c r="B553" s="304"/>
      <c r="C553" s="304"/>
      <c r="D553" s="304"/>
      <c r="E553" s="304"/>
      <c r="F553" s="347"/>
      <c r="G553" s="347"/>
    </row>
    <row r="554" spans="2:7" s="346" customFormat="1" ht="15.75" customHeight="1">
      <c r="B554" s="304"/>
      <c r="C554" s="304"/>
      <c r="D554" s="304"/>
      <c r="E554" s="304"/>
      <c r="F554" s="347"/>
      <c r="G554" s="347"/>
    </row>
    <row r="555" spans="2:7" s="346" customFormat="1" ht="15.75" customHeight="1">
      <c r="B555" s="304"/>
      <c r="C555" s="304"/>
      <c r="D555" s="304"/>
      <c r="E555" s="304"/>
      <c r="F555" s="347"/>
      <c r="G555" s="347"/>
    </row>
    <row r="556" spans="2:7" s="346" customFormat="1" ht="15.75" customHeight="1">
      <c r="B556" s="304"/>
      <c r="C556" s="304"/>
      <c r="D556" s="304"/>
      <c r="E556" s="304"/>
      <c r="F556" s="347"/>
      <c r="G556" s="347"/>
    </row>
    <row r="557" spans="2:7" s="346" customFormat="1" ht="15.75" customHeight="1">
      <c r="B557" s="304"/>
      <c r="C557" s="304"/>
      <c r="D557" s="304"/>
      <c r="E557" s="304"/>
      <c r="F557" s="347"/>
      <c r="G557" s="347"/>
    </row>
    <row r="558" spans="2:7" s="346" customFormat="1" ht="15.75" customHeight="1">
      <c r="B558" s="304"/>
      <c r="C558" s="304"/>
      <c r="D558" s="304"/>
      <c r="E558" s="304"/>
      <c r="F558" s="347"/>
      <c r="G558" s="347"/>
    </row>
    <row r="559" spans="2:7" s="346" customFormat="1" ht="15.75" customHeight="1">
      <c r="B559" s="304"/>
      <c r="C559" s="304"/>
      <c r="D559" s="304"/>
      <c r="E559" s="304"/>
      <c r="F559" s="347"/>
      <c r="G559" s="347"/>
    </row>
    <row r="560" spans="2:7" s="346" customFormat="1" ht="15.75" customHeight="1">
      <c r="B560" s="304"/>
      <c r="C560" s="304"/>
      <c r="D560" s="304"/>
      <c r="E560" s="304"/>
      <c r="F560" s="347"/>
      <c r="G560" s="347"/>
    </row>
    <row r="561" spans="2:7" s="346" customFormat="1" ht="15.75" customHeight="1">
      <c r="B561" s="304"/>
      <c r="C561" s="304"/>
      <c r="D561" s="304"/>
      <c r="E561" s="304"/>
      <c r="F561" s="347"/>
      <c r="G561" s="347"/>
    </row>
    <row r="562" spans="2:7" s="346" customFormat="1" ht="15.75" customHeight="1">
      <c r="B562" s="304"/>
      <c r="C562" s="304"/>
      <c r="D562" s="304"/>
      <c r="E562" s="304"/>
      <c r="F562" s="347"/>
      <c r="G562" s="347"/>
    </row>
    <row r="563" spans="2:7" s="346" customFormat="1" ht="15.75" customHeight="1">
      <c r="B563" s="304"/>
      <c r="C563" s="304"/>
      <c r="D563" s="304"/>
      <c r="E563" s="304"/>
      <c r="F563" s="347"/>
      <c r="G563" s="347"/>
    </row>
    <row r="564" spans="2:7" s="346" customFormat="1" ht="15.75" customHeight="1">
      <c r="B564" s="304"/>
      <c r="C564" s="304"/>
      <c r="D564" s="304"/>
      <c r="E564" s="304"/>
      <c r="F564" s="347"/>
      <c r="G564" s="347"/>
    </row>
    <row r="565" spans="2:7" s="346" customFormat="1" ht="15.75" customHeight="1">
      <c r="B565" s="304"/>
      <c r="C565" s="304"/>
      <c r="D565" s="304"/>
      <c r="E565" s="304"/>
      <c r="F565" s="347"/>
      <c r="G565" s="347"/>
    </row>
    <row r="566" spans="2:7" s="346" customFormat="1" ht="15.75" customHeight="1">
      <c r="B566" s="304"/>
      <c r="C566" s="304"/>
      <c r="D566" s="304"/>
      <c r="E566" s="304"/>
      <c r="F566" s="347"/>
      <c r="G566" s="347"/>
    </row>
    <row r="567" spans="2:7" s="346" customFormat="1" ht="15.75" customHeight="1">
      <c r="B567" s="304"/>
      <c r="C567" s="304"/>
      <c r="D567" s="304"/>
      <c r="E567" s="304"/>
      <c r="F567" s="347"/>
      <c r="G567" s="347"/>
    </row>
    <row r="568" spans="2:7" s="346" customFormat="1" ht="15.75" customHeight="1">
      <c r="B568" s="304"/>
      <c r="C568" s="304"/>
      <c r="D568" s="304"/>
      <c r="E568" s="304"/>
      <c r="F568" s="347"/>
      <c r="G568" s="347"/>
    </row>
    <row r="569" spans="2:7" s="346" customFormat="1" ht="15.75" customHeight="1">
      <c r="B569" s="304"/>
      <c r="C569" s="304"/>
      <c r="D569" s="304"/>
      <c r="E569" s="304"/>
      <c r="F569" s="347"/>
      <c r="G569" s="347"/>
    </row>
    <row r="570" spans="2:7" s="346" customFormat="1" ht="15.75" customHeight="1">
      <c r="B570" s="304"/>
      <c r="C570" s="304"/>
      <c r="D570" s="304"/>
      <c r="E570" s="304"/>
      <c r="F570" s="347"/>
      <c r="G570" s="347"/>
    </row>
    <row r="571" spans="2:7" s="346" customFormat="1" ht="15.75" customHeight="1">
      <c r="B571" s="304"/>
      <c r="C571" s="304"/>
      <c r="D571" s="304"/>
      <c r="E571" s="304"/>
      <c r="F571" s="347"/>
      <c r="G571" s="347"/>
    </row>
    <row r="572" spans="2:7" s="346" customFormat="1" ht="15.75" customHeight="1">
      <c r="B572" s="304"/>
      <c r="C572" s="304"/>
      <c r="D572" s="304"/>
      <c r="E572" s="304"/>
      <c r="F572" s="347"/>
      <c r="G572" s="347"/>
    </row>
    <row r="573" spans="2:7" s="346" customFormat="1" ht="15.75" customHeight="1">
      <c r="B573" s="304"/>
      <c r="C573" s="304"/>
      <c r="D573" s="304"/>
      <c r="E573" s="304"/>
      <c r="F573" s="347"/>
      <c r="G573" s="347"/>
    </row>
    <row r="574" spans="2:7" s="346" customFormat="1" ht="15.75" customHeight="1">
      <c r="B574" s="304"/>
      <c r="C574" s="304"/>
      <c r="D574" s="304"/>
      <c r="E574" s="304"/>
      <c r="F574" s="347"/>
      <c r="G574" s="347"/>
    </row>
    <row r="575" spans="2:7" s="346" customFormat="1" ht="15.75" customHeight="1">
      <c r="B575" s="304"/>
      <c r="C575" s="304"/>
      <c r="D575" s="304"/>
      <c r="E575" s="304"/>
      <c r="F575" s="347"/>
      <c r="G575" s="347"/>
    </row>
    <row r="576" spans="2:7" s="346" customFormat="1" ht="15.75" customHeight="1">
      <c r="B576" s="304"/>
      <c r="C576" s="304"/>
      <c r="D576" s="304"/>
      <c r="E576" s="304"/>
      <c r="F576" s="347"/>
      <c r="G576" s="347"/>
    </row>
    <row r="577" spans="2:7" s="346" customFormat="1" ht="15.75" customHeight="1">
      <c r="B577" s="304"/>
      <c r="C577" s="304"/>
      <c r="D577" s="304"/>
      <c r="E577" s="304"/>
      <c r="F577" s="347"/>
      <c r="G577" s="347"/>
    </row>
    <row r="578" spans="2:7" s="346" customFormat="1" ht="15.75" customHeight="1">
      <c r="B578" s="304"/>
      <c r="C578" s="304"/>
      <c r="D578" s="304"/>
      <c r="E578" s="304"/>
      <c r="F578" s="347"/>
      <c r="G578" s="347"/>
    </row>
    <row r="579" spans="2:7" s="346" customFormat="1" ht="15.75" customHeight="1">
      <c r="B579" s="304"/>
      <c r="C579" s="304"/>
      <c r="D579" s="304"/>
      <c r="E579" s="304"/>
      <c r="F579" s="347"/>
      <c r="G579" s="347"/>
    </row>
    <row r="580" spans="2:7" s="346" customFormat="1" ht="15.75" customHeight="1">
      <c r="B580" s="304"/>
      <c r="C580" s="304"/>
      <c r="D580" s="304"/>
      <c r="E580" s="304"/>
      <c r="F580" s="347"/>
      <c r="G580" s="347"/>
    </row>
    <row r="581" spans="2:7" s="346" customFormat="1" ht="15.75" customHeight="1">
      <c r="B581" s="304"/>
      <c r="C581" s="304"/>
      <c r="D581" s="304"/>
      <c r="E581" s="304"/>
      <c r="F581" s="347"/>
      <c r="G581" s="347"/>
    </row>
    <row r="582" spans="2:7" s="346" customFormat="1" ht="15.75" customHeight="1">
      <c r="B582" s="304"/>
      <c r="C582" s="304"/>
      <c r="D582" s="304"/>
      <c r="E582" s="304"/>
      <c r="F582" s="347"/>
      <c r="G582" s="347"/>
    </row>
    <row r="583" spans="2:7" s="346" customFormat="1" ht="15.75" customHeight="1">
      <c r="B583" s="304"/>
      <c r="C583" s="304"/>
      <c r="D583" s="304"/>
      <c r="E583" s="304"/>
      <c r="F583" s="347"/>
      <c r="G583" s="347"/>
    </row>
    <row r="584" spans="2:7" s="346" customFormat="1" ht="15.75" customHeight="1">
      <c r="B584" s="304"/>
      <c r="C584" s="304"/>
      <c r="D584" s="304"/>
      <c r="E584" s="304"/>
      <c r="F584" s="347"/>
      <c r="G584" s="347"/>
    </row>
    <row r="585" spans="2:7" s="346" customFormat="1" ht="15.75" customHeight="1">
      <c r="B585" s="304"/>
      <c r="C585" s="304"/>
      <c r="D585" s="304"/>
      <c r="E585" s="304"/>
      <c r="F585" s="347"/>
      <c r="G585" s="347"/>
    </row>
    <row r="586" spans="2:7" s="346" customFormat="1" ht="15.75" customHeight="1">
      <c r="B586" s="304"/>
      <c r="C586" s="304"/>
      <c r="D586" s="304"/>
      <c r="E586" s="304"/>
      <c r="F586" s="347"/>
      <c r="G586" s="347"/>
    </row>
    <row r="587" spans="2:7" s="346" customFormat="1" ht="15.75" customHeight="1">
      <c r="B587" s="304"/>
      <c r="C587" s="304"/>
      <c r="D587" s="304"/>
      <c r="E587" s="304"/>
      <c r="F587" s="347"/>
      <c r="G587" s="347"/>
    </row>
    <row r="588" spans="2:7" s="346" customFormat="1" ht="15.75" customHeight="1">
      <c r="B588" s="304"/>
      <c r="C588" s="304"/>
      <c r="D588" s="304"/>
      <c r="E588" s="304"/>
      <c r="F588" s="347"/>
      <c r="G588" s="347"/>
    </row>
    <row r="589" spans="2:7" s="346" customFormat="1" ht="15.75" customHeight="1">
      <c r="B589" s="304"/>
      <c r="C589" s="304"/>
      <c r="D589" s="304"/>
      <c r="E589" s="304"/>
      <c r="F589" s="347"/>
      <c r="G589" s="347"/>
    </row>
    <row r="590" spans="2:7" s="346" customFormat="1" ht="15.75" customHeight="1">
      <c r="B590" s="304"/>
      <c r="C590" s="304"/>
      <c r="D590" s="304"/>
      <c r="E590" s="304"/>
      <c r="F590" s="347"/>
      <c r="G590" s="347"/>
    </row>
    <row r="591" spans="2:7" s="346" customFormat="1" ht="15.75" customHeight="1">
      <c r="B591" s="304"/>
      <c r="C591" s="304"/>
      <c r="D591" s="304"/>
      <c r="E591" s="304"/>
      <c r="F591" s="347"/>
      <c r="G591" s="347"/>
    </row>
    <row r="592" spans="2:7" s="346" customFormat="1" ht="15.75" customHeight="1">
      <c r="B592" s="304"/>
      <c r="C592" s="304"/>
      <c r="D592" s="304"/>
      <c r="E592" s="304"/>
      <c r="F592" s="347"/>
      <c r="G592" s="347"/>
    </row>
    <row r="593" spans="2:7" s="346" customFormat="1" ht="15.75" customHeight="1">
      <c r="B593" s="304"/>
      <c r="C593" s="304"/>
      <c r="D593" s="304"/>
      <c r="E593" s="304"/>
      <c r="F593" s="347"/>
      <c r="G593" s="347"/>
    </row>
    <row r="594" spans="2:7" s="346" customFormat="1" ht="15.75" customHeight="1">
      <c r="B594" s="304"/>
      <c r="C594" s="304"/>
      <c r="D594" s="304"/>
      <c r="E594" s="304"/>
      <c r="F594" s="347"/>
      <c r="G594" s="347"/>
    </row>
    <row r="595" spans="2:7" s="346" customFormat="1" ht="15.75" customHeight="1">
      <c r="B595" s="304"/>
      <c r="C595" s="304"/>
      <c r="D595" s="304"/>
      <c r="E595" s="304"/>
      <c r="F595" s="347"/>
      <c r="G595" s="347"/>
    </row>
    <row r="596" spans="2:7" s="346" customFormat="1" ht="15.75" customHeight="1">
      <c r="B596" s="304"/>
      <c r="C596" s="304"/>
      <c r="D596" s="304"/>
      <c r="E596" s="304"/>
      <c r="F596" s="347"/>
      <c r="G596" s="347"/>
    </row>
    <row r="597" spans="2:7" s="346" customFormat="1" ht="15.75" customHeight="1">
      <c r="B597" s="304"/>
      <c r="C597" s="304"/>
      <c r="D597" s="304"/>
      <c r="E597" s="304"/>
      <c r="F597" s="347"/>
      <c r="G597" s="347"/>
    </row>
    <row r="598" spans="2:7" s="346" customFormat="1" ht="15.75" customHeight="1">
      <c r="B598" s="304"/>
      <c r="C598" s="304"/>
      <c r="D598" s="304"/>
      <c r="E598" s="304"/>
      <c r="F598" s="347"/>
      <c r="G598" s="347"/>
    </row>
    <row r="599" spans="2:7" s="346" customFormat="1" ht="15.75" customHeight="1">
      <c r="B599" s="304"/>
      <c r="C599" s="304"/>
      <c r="D599" s="304"/>
      <c r="E599" s="304"/>
      <c r="F599" s="347"/>
      <c r="G599" s="347"/>
    </row>
    <row r="600" spans="2:7" s="346" customFormat="1" ht="15.75" customHeight="1">
      <c r="B600" s="304"/>
      <c r="C600" s="304"/>
      <c r="D600" s="304"/>
      <c r="E600" s="304"/>
      <c r="F600" s="347"/>
      <c r="G600" s="347"/>
    </row>
    <row r="601" spans="2:7" s="346" customFormat="1" ht="15.75" customHeight="1">
      <c r="B601" s="304"/>
      <c r="C601" s="304"/>
      <c r="D601" s="304"/>
      <c r="E601" s="304"/>
      <c r="F601" s="347"/>
      <c r="G601" s="347"/>
    </row>
    <row r="602" spans="2:7" s="346" customFormat="1" ht="15.75" customHeight="1">
      <c r="B602" s="304"/>
      <c r="C602" s="304"/>
      <c r="D602" s="304"/>
      <c r="E602" s="304"/>
      <c r="F602" s="347"/>
      <c r="G602" s="347"/>
    </row>
    <row r="603" spans="2:7" s="346" customFormat="1" ht="15.75" customHeight="1">
      <c r="B603" s="304"/>
      <c r="C603" s="304"/>
      <c r="D603" s="304"/>
      <c r="E603" s="304"/>
      <c r="F603" s="347"/>
      <c r="G603" s="347"/>
    </row>
    <row r="604" spans="2:7" s="346" customFormat="1" ht="15.75" customHeight="1">
      <c r="B604" s="304"/>
      <c r="C604" s="304"/>
      <c r="D604" s="304"/>
      <c r="E604" s="304"/>
      <c r="F604" s="347"/>
      <c r="G604" s="347"/>
    </row>
    <row r="605" spans="2:7" s="346" customFormat="1" ht="15.75" customHeight="1">
      <c r="B605" s="304"/>
      <c r="C605" s="304"/>
      <c r="D605" s="304"/>
      <c r="E605" s="304"/>
      <c r="F605" s="347"/>
      <c r="G605" s="347"/>
    </row>
    <row r="606" spans="2:7" s="346" customFormat="1" ht="15.75" customHeight="1">
      <c r="B606" s="304"/>
      <c r="C606" s="304"/>
      <c r="D606" s="304"/>
      <c r="E606" s="304"/>
      <c r="F606" s="347"/>
      <c r="G606" s="347"/>
    </row>
    <row r="607" spans="2:7" s="346" customFormat="1" ht="15.75" customHeight="1">
      <c r="B607" s="304"/>
      <c r="C607" s="304"/>
      <c r="D607" s="304"/>
      <c r="E607" s="304"/>
      <c r="F607" s="347"/>
      <c r="G607" s="347"/>
    </row>
    <row r="608" spans="2:7" s="346" customFormat="1" ht="15.75" customHeight="1">
      <c r="B608" s="304"/>
      <c r="C608" s="304"/>
      <c r="D608" s="304"/>
      <c r="E608" s="304"/>
      <c r="F608" s="347"/>
      <c r="G608" s="347"/>
    </row>
    <row r="609" spans="2:7" s="346" customFormat="1" ht="15.75" customHeight="1">
      <c r="B609" s="304"/>
      <c r="C609" s="304"/>
      <c r="D609" s="304"/>
      <c r="E609" s="304"/>
      <c r="F609" s="347"/>
      <c r="G609" s="347"/>
    </row>
    <row r="610" spans="2:7" s="346" customFormat="1" ht="15.75" customHeight="1">
      <c r="B610" s="304"/>
      <c r="C610" s="304"/>
      <c r="D610" s="304"/>
      <c r="E610" s="304"/>
      <c r="F610" s="347"/>
      <c r="G610" s="347"/>
    </row>
    <row r="611" spans="2:7" s="346" customFormat="1" ht="15.75" customHeight="1">
      <c r="B611" s="304"/>
      <c r="C611" s="304"/>
      <c r="D611" s="304"/>
      <c r="E611" s="304"/>
      <c r="F611" s="347"/>
      <c r="G611" s="347"/>
    </row>
    <row r="612" spans="2:7" s="346" customFormat="1" ht="15.75" customHeight="1">
      <c r="B612" s="304"/>
      <c r="C612" s="304"/>
      <c r="D612" s="304"/>
      <c r="E612" s="304"/>
      <c r="F612" s="347"/>
      <c r="G612" s="347"/>
    </row>
    <row r="613" spans="2:7" s="346" customFormat="1" ht="15.75" customHeight="1">
      <c r="B613" s="304"/>
      <c r="C613" s="304"/>
      <c r="D613" s="304"/>
      <c r="E613" s="304"/>
      <c r="F613" s="347"/>
      <c r="G613" s="347"/>
    </row>
    <row r="614" spans="2:7" s="346" customFormat="1" ht="15.75" customHeight="1">
      <c r="B614" s="304"/>
      <c r="C614" s="304"/>
      <c r="D614" s="304"/>
      <c r="E614" s="304"/>
      <c r="F614" s="347"/>
      <c r="G614" s="347"/>
    </row>
    <row r="615" spans="2:7" s="346" customFormat="1" ht="15.75" customHeight="1">
      <c r="B615" s="304"/>
      <c r="C615" s="304"/>
      <c r="D615" s="304"/>
      <c r="E615" s="304"/>
      <c r="F615" s="347"/>
      <c r="G615" s="347"/>
    </row>
    <row r="616" spans="2:7" s="346" customFormat="1" ht="15.75" customHeight="1">
      <c r="B616" s="304"/>
      <c r="C616" s="304"/>
      <c r="D616" s="304"/>
      <c r="E616" s="304"/>
      <c r="F616" s="347"/>
      <c r="G616" s="347"/>
    </row>
    <row r="617" spans="2:7" s="346" customFormat="1" ht="15.75" customHeight="1">
      <c r="B617" s="304"/>
      <c r="C617" s="304"/>
      <c r="D617" s="304"/>
      <c r="E617" s="304"/>
      <c r="F617" s="347"/>
      <c r="G617" s="347"/>
    </row>
    <row r="618" spans="2:7" s="346" customFormat="1" ht="15.75" customHeight="1">
      <c r="B618" s="304"/>
      <c r="C618" s="304"/>
      <c r="D618" s="304"/>
      <c r="E618" s="304"/>
      <c r="F618" s="347"/>
      <c r="G618" s="347"/>
    </row>
    <row r="619" spans="2:7" s="346" customFormat="1" ht="15.75" customHeight="1">
      <c r="B619" s="304"/>
      <c r="C619" s="304"/>
      <c r="D619" s="304"/>
      <c r="E619" s="304"/>
      <c r="F619" s="347"/>
      <c r="G619" s="347"/>
    </row>
    <row r="620" spans="2:7" s="346" customFormat="1" ht="15.75" customHeight="1">
      <c r="B620" s="304"/>
      <c r="C620" s="304"/>
      <c r="D620" s="304"/>
      <c r="E620" s="304"/>
      <c r="F620" s="347"/>
      <c r="G620" s="347"/>
    </row>
    <row r="621" spans="2:7" s="346" customFormat="1" ht="15.75" customHeight="1">
      <c r="B621" s="304"/>
      <c r="C621" s="304"/>
      <c r="D621" s="304"/>
      <c r="E621" s="304"/>
      <c r="F621" s="347"/>
      <c r="G621" s="347"/>
    </row>
    <row r="622" spans="2:7" s="346" customFormat="1" ht="15.75" customHeight="1">
      <c r="B622" s="304"/>
      <c r="C622" s="304"/>
      <c r="D622" s="304"/>
      <c r="E622" s="304"/>
      <c r="F622" s="347"/>
      <c r="G622" s="347"/>
    </row>
    <row r="623" spans="2:7" s="346" customFormat="1" ht="15.75" customHeight="1">
      <c r="B623" s="304"/>
      <c r="C623" s="304"/>
      <c r="D623" s="304"/>
      <c r="E623" s="304"/>
      <c r="F623" s="347"/>
      <c r="G623" s="347"/>
    </row>
    <row r="624" spans="2:7" s="346" customFormat="1" ht="15.75" customHeight="1">
      <c r="B624" s="304"/>
      <c r="C624" s="304"/>
      <c r="D624" s="304"/>
      <c r="E624" s="304"/>
      <c r="F624" s="347"/>
      <c r="G624" s="347"/>
    </row>
    <row r="625" spans="2:7" s="346" customFormat="1" ht="15.75" customHeight="1">
      <c r="B625" s="304"/>
      <c r="C625" s="304"/>
      <c r="D625" s="304"/>
      <c r="E625" s="304"/>
      <c r="F625" s="347"/>
      <c r="G625" s="347"/>
    </row>
    <row r="626" spans="2:7" s="346" customFormat="1" ht="15.75" customHeight="1">
      <c r="B626" s="304"/>
      <c r="C626" s="304"/>
      <c r="D626" s="304"/>
      <c r="E626" s="304"/>
      <c r="F626" s="347"/>
      <c r="G626" s="347"/>
    </row>
    <row r="627" spans="2:7" s="346" customFormat="1" ht="15.75" customHeight="1">
      <c r="B627" s="304"/>
      <c r="C627" s="304"/>
      <c r="D627" s="304"/>
      <c r="E627" s="304"/>
      <c r="F627" s="347"/>
      <c r="G627" s="347"/>
    </row>
    <row r="628" spans="2:7" s="346" customFormat="1" ht="15.75" customHeight="1">
      <c r="B628" s="304"/>
      <c r="C628" s="304"/>
      <c r="D628" s="304"/>
      <c r="E628" s="304"/>
      <c r="F628" s="347"/>
      <c r="G628" s="347"/>
    </row>
    <row r="629" spans="2:7" s="346" customFormat="1" ht="15.75" customHeight="1">
      <c r="B629" s="304"/>
      <c r="C629" s="304"/>
      <c r="D629" s="304"/>
      <c r="E629" s="304"/>
      <c r="F629" s="347"/>
      <c r="G629" s="347"/>
    </row>
    <row r="630" spans="2:7" s="346" customFormat="1" ht="15.75" customHeight="1">
      <c r="B630" s="304"/>
      <c r="C630" s="304"/>
      <c r="D630" s="304"/>
      <c r="E630" s="304"/>
      <c r="F630" s="347"/>
      <c r="G630" s="347"/>
    </row>
    <row r="631" spans="2:7" s="346" customFormat="1" ht="15.75" customHeight="1">
      <c r="B631" s="304"/>
      <c r="C631" s="304"/>
      <c r="D631" s="304"/>
      <c r="E631" s="304"/>
      <c r="F631" s="347"/>
      <c r="G631" s="347"/>
    </row>
    <row r="632" spans="2:7" s="346" customFormat="1" ht="15.75" customHeight="1">
      <c r="B632" s="304"/>
      <c r="C632" s="304"/>
      <c r="D632" s="304"/>
      <c r="E632" s="304"/>
      <c r="F632" s="347"/>
      <c r="G632" s="347"/>
    </row>
    <row r="633" spans="2:7" s="346" customFormat="1" ht="15.75" customHeight="1">
      <c r="B633" s="304"/>
      <c r="C633" s="304"/>
      <c r="D633" s="304"/>
      <c r="E633" s="304"/>
      <c r="F633" s="347"/>
      <c r="G633" s="347"/>
    </row>
    <row r="634" spans="2:7" s="346" customFormat="1" ht="15.75" customHeight="1">
      <c r="B634" s="304"/>
      <c r="C634" s="304"/>
      <c r="D634" s="304"/>
      <c r="E634" s="304"/>
      <c r="F634" s="347"/>
      <c r="G634" s="347"/>
    </row>
    <row r="635" spans="2:7" s="346" customFormat="1" ht="15.75" customHeight="1">
      <c r="B635" s="304"/>
      <c r="C635" s="304"/>
      <c r="D635" s="304"/>
      <c r="E635" s="304"/>
      <c r="F635" s="347"/>
      <c r="G635" s="347"/>
    </row>
    <row r="636" spans="2:7" s="346" customFormat="1" ht="15.75" customHeight="1">
      <c r="B636" s="304"/>
      <c r="C636" s="304"/>
      <c r="D636" s="304"/>
      <c r="E636" s="304"/>
      <c r="F636" s="347"/>
      <c r="G636" s="347"/>
    </row>
    <row r="637" spans="2:7" s="346" customFormat="1" ht="15.75" customHeight="1">
      <c r="B637" s="304"/>
      <c r="C637" s="304"/>
      <c r="D637" s="304"/>
      <c r="E637" s="304"/>
      <c r="F637" s="347"/>
      <c r="G637" s="347"/>
    </row>
    <row r="638" spans="2:7" s="346" customFormat="1" ht="15.75" customHeight="1">
      <c r="B638" s="304"/>
      <c r="C638" s="304"/>
      <c r="D638" s="304"/>
      <c r="E638" s="304"/>
      <c r="F638" s="347"/>
      <c r="G638" s="347"/>
    </row>
    <row r="639" spans="2:7" s="346" customFormat="1" ht="15.75" customHeight="1">
      <c r="B639" s="304"/>
      <c r="C639" s="304"/>
      <c r="D639" s="304"/>
      <c r="E639" s="304"/>
      <c r="F639" s="347"/>
      <c r="G639" s="347"/>
    </row>
    <row r="640" spans="2:7" s="346" customFormat="1" ht="15.75" customHeight="1">
      <c r="B640" s="304"/>
      <c r="C640" s="304"/>
      <c r="D640" s="304"/>
      <c r="E640" s="304"/>
      <c r="F640" s="347"/>
      <c r="G640" s="347"/>
    </row>
    <row r="641" spans="2:7" s="346" customFormat="1" ht="15.75" customHeight="1">
      <c r="B641" s="304"/>
      <c r="C641" s="304"/>
      <c r="D641" s="304"/>
      <c r="E641" s="304"/>
      <c r="F641" s="347"/>
      <c r="G641" s="347"/>
    </row>
    <row r="642" spans="2:7" s="346" customFormat="1" ht="15.75" customHeight="1">
      <c r="B642" s="304"/>
      <c r="C642" s="304"/>
      <c r="D642" s="304"/>
      <c r="E642" s="304"/>
      <c r="F642" s="347"/>
      <c r="G642" s="347"/>
    </row>
    <row r="643" spans="2:7" s="346" customFormat="1" ht="15.75" customHeight="1">
      <c r="B643" s="304"/>
      <c r="C643" s="304"/>
      <c r="D643" s="304"/>
      <c r="E643" s="304"/>
      <c r="F643" s="347"/>
      <c r="G643" s="347"/>
    </row>
    <row r="644" spans="2:7" s="346" customFormat="1" ht="15.75" customHeight="1">
      <c r="B644" s="304"/>
      <c r="C644" s="304"/>
      <c r="D644" s="304"/>
      <c r="E644" s="304"/>
      <c r="F644" s="347"/>
      <c r="G644" s="347"/>
    </row>
    <row r="645" spans="2:7" s="346" customFormat="1" ht="15.75" customHeight="1">
      <c r="B645" s="304"/>
      <c r="C645" s="304"/>
      <c r="D645" s="304"/>
      <c r="E645" s="304"/>
      <c r="F645" s="347"/>
      <c r="G645" s="347"/>
    </row>
    <row r="646" spans="2:7" s="346" customFormat="1" ht="15.75" customHeight="1">
      <c r="B646" s="304"/>
      <c r="C646" s="304"/>
      <c r="D646" s="304"/>
      <c r="E646" s="304"/>
      <c r="F646" s="347"/>
      <c r="G646" s="347"/>
    </row>
    <row r="647" spans="2:7" s="346" customFormat="1" ht="15.75" customHeight="1">
      <c r="B647" s="304"/>
      <c r="C647" s="304"/>
      <c r="D647" s="304"/>
      <c r="E647" s="304"/>
      <c r="F647" s="347"/>
      <c r="G647" s="347"/>
    </row>
    <row r="648" spans="2:7" s="346" customFormat="1" ht="15.75" customHeight="1">
      <c r="B648" s="304"/>
      <c r="C648" s="304"/>
      <c r="D648" s="304"/>
      <c r="E648" s="304"/>
      <c r="F648" s="347"/>
      <c r="G648" s="347"/>
    </row>
    <row r="649" spans="2:7" s="346" customFormat="1" ht="15.75" customHeight="1">
      <c r="B649" s="304"/>
      <c r="C649" s="304"/>
      <c r="D649" s="304"/>
      <c r="E649" s="304"/>
      <c r="F649" s="347"/>
      <c r="G649" s="347"/>
    </row>
    <row r="650" spans="2:7" s="346" customFormat="1" ht="15.75" customHeight="1">
      <c r="B650" s="304"/>
      <c r="C650" s="304"/>
      <c r="D650" s="304"/>
      <c r="E650" s="304"/>
      <c r="F650" s="347"/>
      <c r="G650" s="347"/>
    </row>
    <row r="651" spans="2:7" s="346" customFormat="1" ht="15.75" customHeight="1">
      <c r="B651" s="304"/>
      <c r="C651" s="304"/>
      <c r="D651" s="304"/>
      <c r="E651" s="304"/>
      <c r="F651" s="347"/>
      <c r="G651" s="347"/>
    </row>
    <row r="652" spans="2:7" s="346" customFormat="1" ht="15.75" customHeight="1">
      <c r="B652" s="304"/>
      <c r="C652" s="304"/>
      <c r="D652" s="304"/>
      <c r="E652" s="304"/>
      <c r="F652" s="347"/>
      <c r="G652" s="347"/>
    </row>
    <row r="653" spans="2:7" s="346" customFormat="1" ht="15.75" customHeight="1">
      <c r="B653" s="304"/>
      <c r="C653" s="304"/>
      <c r="D653" s="304"/>
      <c r="E653" s="304"/>
      <c r="F653" s="347"/>
      <c r="G653" s="347"/>
    </row>
    <row r="654" spans="2:7" s="346" customFormat="1" ht="15.75" customHeight="1">
      <c r="B654" s="304"/>
      <c r="C654" s="304"/>
      <c r="D654" s="304"/>
      <c r="E654" s="304"/>
      <c r="F654" s="347"/>
      <c r="G654" s="347"/>
    </row>
    <row r="655" spans="2:7" s="346" customFormat="1" ht="15.75" customHeight="1">
      <c r="B655" s="304"/>
      <c r="C655" s="304"/>
      <c r="D655" s="304"/>
      <c r="E655" s="304"/>
      <c r="F655" s="347"/>
      <c r="G655" s="347"/>
    </row>
    <row r="656" spans="2:7" s="346" customFormat="1" ht="15.75" customHeight="1">
      <c r="B656" s="304"/>
      <c r="C656" s="304"/>
      <c r="D656" s="304"/>
      <c r="E656" s="304"/>
      <c r="F656" s="347"/>
      <c r="G656" s="347"/>
    </row>
    <row r="657" spans="2:7" s="346" customFormat="1" ht="15.75" customHeight="1">
      <c r="B657" s="304"/>
      <c r="C657" s="304"/>
      <c r="D657" s="304"/>
      <c r="E657" s="304"/>
      <c r="F657" s="347"/>
      <c r="G657" s="347"/>
    </row>
    <row r="658" spans="2:7" s="346" customFormat="1" ht="15.75" customHeight="1">
      <c r="B658" s="304"/>
      <c r="C658" s="304"/>
      <c r="D658" s="304"/>
      <c r="E658" s="304"/>
      <c r="F658" s="347"/>
      <c r="G658" s="347"/>
    </row>
    <row r="659" spans="2:7" s="346" customFormat="1" ht="15.75" customHeight="1">
      <c r="B659" s="304"/>
      <c r="C659" s="304"/>
      <c r="D659" s="304"/>
      <c r="E659" s="304"/>
      <c r="F659" s="347"/>
      <c r="G659" s="347"/>
    </row>
    <row r="660" spans="2:7" s="346" customFormat="1" ht="15.75" customHeight="1">
      <c r="B660" s="304"/>
      <c r="C660" s="304"/>
      <c r="D660" s="304"/>
      <c r="E660" s="304"/>
      <c r="F660" s="347"/>
      <c r="G660" s="347"/>
    </row>
    <row r="661" spans="2:7" s="346" customFormat="1" ht="15.75" customHeight="1">
      <c r="B661" s="304"/>
      <c r="C661" s="304"/>
      <c r="D661" s="304"/>
      <c r="E661" s="304"/>
      <c r="F661" s="347"/>
      <c r="G661" s="347"/>
    </row>
    <row r="662" spans="2:7" s="346" customFormat="1" ht="15.75" customHeight="1">
      <c r="B662" s="304"/>
      <c r="C662" s="304"/>
      <c r="D662" s="304"/>
      <c r="E662" s="304"/>
      <c r="F662" s="347"/>
      <c r="G662" s="347"/>
    </row>
    <row r="663" spans="2:7" s="346" customFormat="1" ht="15.75" customHeight="1">
      <c r="B663" s="304"/>
      <c r="C663" s="304"/>
      <c r="D663" s="304"/>
      <c r="E663" s="304"/>
      <c r="F663" s="347"/>
      <c r="G663" s="347"/>
    </row>
    <row r="664" spans="2:7" s="346" customFormat="1" ht="15.75" customHeight="1">
      <c r="B664" s="304"/>
      <c r="C664" s="304"/>
      <c r="D664" s="304"/>
      <c r="E664" s="304"/>
      <c r="F664" s="347"/>
      <c r="G664" s="347"/>
    </row>
    <row r="665" spans="2:7" s="346" customFormat="1" ht="15.75" customHeight="1">
      <c r="B665" s="304"/>
      <c r="C665" s="304"/>
      <c r="D665" s="304"/>
      <c r="E665" s="304"/>
      <c r="F665" s="347"/>
      <c r="G665" s="347"/>
    </row>
    <row r="666" spans="2:7" s="346" customFormat="1" ht="15.75" customHeight="1">
      <c r="B666" s="304"/>
      <c r="C666" s="304"/>
      <c r="D666" s="304"/>
      <c r="E666" s="304"/>
      <c r="F666" s="347"/>
      <c r="G666" s="347"/>
    </row>
    <row r="667" spans="2:7" s="346" customFormat="1" ht="15.75" customHeight="1">
      <c r="B667" s="304"/>
      <c r="C667" s="304"/>
      <c r="D667" s="304"/>
      <c r="E667" s="304"/>
      <c r="F667" s="347"/>
      <c r="G667" s="347"/>
    </row>
    <row r="668" spans="2:7" s="346" customFormat="1" ht="15.75" customHeight="1">
      <c r="B668" s="304"/>
      <c r="C668" s="304"/>
      <c r="D668" s="304"/>
      <c r="E668" s="304"/>
      <c r="F668" s="347"/>
      <c r="G668" s="347"/>
    </row>
    <row r="669" spans="2:7" s="346" customFormat="1" ht="15.75" customHeight="1">
      <c r="B669" s="304"/>
      <c r="C669" s="304"/>
      <c r="D669" s="304"/>
      <c r="E669" s="304"/>
      <c r="F669" s="347"/>
      <c r="G669" s="347"/>
    </row>
    <row r="670" spans="2:7" s="346" customFormat="1" ht="15.75" customHeight="1">
      <c r="B670" s="304"/>
      <c r="C670" s="304"/>
      <c r="D670" s="304"/>
      <c r="E670" s="304"/>
      <c r="F670" s="347"/>
      <c r="G670" s="347"/>
    </row>
    <row r="671" spans="2:7" s="346" customFormat="1" ht="15.75" customHeight="1">
      <c r="B671" s="304"/>
      <c r="C671" s="304"/>
      <c r="D671" s="304"/>
      <c r="E671" s="304"/>
      <c r="F671" s="347"/>
      <c r="G671" s="347"/>
    </row>
    <row r="672" spans="2:7" s="346" customFormat="1" ht="15.75" customHeight="1">
      <c r="B672" s="304"/>
      <c r="C672" s="304"/>
      <c r="D672" s="304"/>
      <c r="E672" s="304"/>
      <c r="F672" s="347"/>
      <c r="G672" s="347"/>
    </row>
    <row r="673" spans="2:7" s="346" customFormat="1" ht="15.75" customHeight="1">
      <c r="B673" s="304"/>
      <c r="C673" s="304"/>
      <c r="D673" s="304"/>
      <c r="E673" s="304"/>
      <c r="F673" s="347"/>
      <c r="G673" s="347"/>
    </row>
    <row r="674" spans="2:7" s="346" customFormat="1" ht="15.75" customHeight="1">
      <c r="B674" s="304"/>
      <c r="C674" s="304"/>
      <c r="D674" s="304"/>
      <c r="E674" s="304"/>
      <c r="F674" s="347"/>
      <c r="G674" s="347"/>
    </row>
    <row r="675" spans="2:7" s="346" customFormat="1" ht="15.75" customHeight="1">
      <c r="B675" s="304"/>
      <c r="C675" s="304"/>
      <c r="D675" s="304"/>
      <c r="E675" s="304"/>
      <c r="F675" s="347"/>
      <c r="G675" s="347"/>
    </row>
    <row r="676" spans="2:7" s="346" customFormat="1" ht="15.75" customHeight="1">
      <c r="B676" s="304"/>
      <c r="C676" s="304"/>
      <c r="D676" s="304"/>
      <c r="E676" s="304"/>
      <c r="F676" s="347"/>
      <c r="G676" s="347"/>
    </row>
    <row r="677" spans="2:7" s="346" customFormat="1" ht="15.75" customHeight="1">
      <c r="B677" s="304"/>
      <c r="C677" s="304"/>
      <c r="D677" s="304"/>
      <c r="E677" s="304"/>
      <c r="F677" s="347"/>
      <c r="G677" s="347"/>
    </row>
    <row r="678" spans="2:7" s="346" customFormat="1" ht="15.75" customHeight="1">
      <c r="B678" s="304"/>
      <c r="C678" s="304"/>
      <c r="D678" s="304"/>
      <c r="E678" s="304"/>
      <c r="F678" s="347"/>
      <c r="G678" s="347"/>
    </row>
    <row r="679" spans="2:7" s="346" customFormat="1" ht="15.75" customHeight="1">
      <c r="B679" s="304"/>
      <c r="C679" s="304"/>
      <c r="D679" s="304"/>
      <c r="E679" s="304"/>
      <c r="F679" s="347"/>
      <c r="G679" s="347"/>
    </row>
    <row r="680" spans="2:7" s="346" customFormat="1" ht="15.75" customHeight="1">
      <c r="B680" s="304"/>
      <c r="C680" s="304"/>
      <c r="D680" s="304"/>
      <c r="E680" s="304"/>
      <c r="F680" s="347"/>
      <c r="G680" s="347"/>
    </row>
    <row r="681" spans="2:7" s="346" customFormat="1" ht="15.75" customHeight="1">
      <c r="B681" s="304"/>
      <c r="C681" s="304"/>
      <c r="D681" s="304"/>
      <c r="E681" s="304"/>
      <c r="F681" s="347"/>
      <c r="G681" s="347"/>
    </row>
    <row r="682" spans="2:7" s="346" customFormat="1" ht="15.75" customHeight="1">
      <c r="B682" s="304"/>
      <c r="C682" s="304"/>
      <c r="D682" s="304"/>
      <c r="E682" s="304"/>
      <c r="F682" s="347"/>
      <c r="G682" s="347"/>
    </row>
    <row r="683" spans="2:7" s="346" customFormat="1" ht="15.75" customHeight="1">
      <c r="B683" s="304"/>
      <c r="C683" s="304"/>
      <c r="D683" s="304"/>
      <c r="E683" s="304"/>
      <c r="F683" s="347"/>
      <c r="G683" s="347"/>
    </row>
    <row r="684" spans="2:7" s="346" customFormat="1" ht="15.75" customHeight="1">
      <c r="B684" s="304"/>
      <c r="C684" s="304"/>
      <c r="D684" s="304"/>
      <c r="E684" s="304"/>
      <c r="F684" s="347"/>
      <c r="G684" s="347"/>
    </row>
    <row r="685" spans="2:7" s="346" customFormat="1" ht="15.75" customHeight="1">
      <c r="B685" s="304"/>
      <c r="C685" s="304"/>
      <c r="D685" s="304"/>
      <c r="E685" s="304"/>
      <c r="F685" s="347"/>
      <c r="G685" s="347"/>
    </row>
    <row r="686" spans="2:7" s="346" customFormat="1" ht="15.75" customHeight="1">
      <c r="B686" s="304"/>
      <c r="C686" s="304"/>
      <c r="D686" s="304"/>
      <c r="E686" s="304"/>
      <c r="F686" s="347"/>
      <c r="G686" s="347"/>
    </row>
    <row r="687" spans="2:7" s="346" customFormat="1" ht="15.75" customHeight="1">
      <c r="B687" s="304"/>
      <c r="C687" s="304"/>
      <c r="D687" s="304"/>
      <c r="E687" s="304"/>
      <c r="F687" s="347"/>
      <c r="G687" s="347"/>
    </row>
    <row r="688" spans="2:7" s="346" customFormat="1" ht="15.75" customHeight="1">
      <c r="B688" s="304"/>
      <c r="C688" s="304"/>
      <c r="D688" s="304"/>
      <c r="E688" s="304"/>
      <c r="F688" s="347"/>
      <c r="G688" s="347"/>
    </row>
    <row r="689" spans="2:7" s="346" customFormat="1" ht="15.75" customHeight="1">
      <c r="B689" s="304"/>
      <c r="C689" s="304"/>
      <c r="D689" s="304"/>
      <c r="E689" s="304"/>
      <c r="F689" s="347"/>
      <c r="G689" s="347"/>
    </row>
    <row r="690" spans="2:7" s="346" customFormat="1" ht="15.75" customHeight="1">
      <c r="B690" s="304"/>
      <c r="C690" s="304"/>
      <c r="D690" s="304"/>
      <c r="E690" s="304"/>
      <c r="F690" s="347"/>
      <c r="G690" s="347"/>
    </row>
    <row r="691" spans="2:7" s="346" customFormat="1" ht="15.75" customHeight="1">
      <c r="B691" s="304"/>
      <c r="C691" s="304"/>
      <c r="D691" s="304"/>
      <c r="E691" s="304"/>
      <c r="F691" s="347"/>
      <c r="G691" s="347"/>
    </row>
    <row r="692" spans="2:7" s="346" customFormat="1" ht="15.75" customHeight="1">
      <c r="B692" s="304"/>
      <c r="C692" s="304"/>
      <c r="D692" s="304"/>
      <c r="E692" s="304"/>
      <c r="F692" s="347"/>
      <c r="G692" s="347"/>
    </row>
    <row r="693" spans="2:7" s="346" customFormat="1" ht="15.75" customHeight="1">
      <c r="B693" s="304"/>
      <c r="C693" s="304"/>
      <c r="D693" s="304"/>
      <c r="E693" s="304"/>
      <c r="F693" s="347"/>
      <c r="G693" s="347"/>
    </row>
    <row r="694" spans="2:7" s="346" customFormat="1" ht="15.75" customHeight="1">
      <c r="B694" s="304"/>
      <c r="C694" s="304"/>
      <c r="D694" s="304"/>
      <c r="E694" s="304"/>
      <c r="F694" s="347"/>
      <c r="G694" s="347"/>
    </row>
    <row r="695" spans="2:7" s="346" customFormat="1" ht="15.75" customHeight="1">
      <c r="B695" s="304"/>
      <c r="C695" s="304"/>
      <c r="D695" s="304"/>
      <c r="E695" s="304"/>
      <c r="F695" s="347"/>
      <c r="G695" s="347"/>
    </row>
    <row r="696" spans="2:7" s="346" customFormat="1" ht="15.75" customHeight="1">
      <c r="B696" s="304"/>
      <c r="C696" s="304"/>
      <c r="D696" s="304"/>
      <c r="E696" s="304"/>
      <c r="F696" s="347"/>
      <c r="G696" s="347"/>
    </row>
    <row r="697" spans="2:7" s="346" customFormat="1" ht="15.75" customHeight="1">
      <c r="B697" s="304"/>
      <c r="C697" s="304"/>
      <c r="D697" s="304"/>
      <c r="E697" s="304"/>
      <c r="F697" s="347"/>
      <c r="G697" s="347"/>
    </row>
    <row r="698" spans="2:7" s="346" customFormat="1" ht="15.75" customHeight="1">
      <c r="B698" s="304"/>
      <c r="C698" s="304"/>
      <c r="D698" s="304"/>
      <c r="E698" s="304"/>
      <c r="F698" s="347"/>
      <c r="G698" s="347"/>
    </row>
    <row r="699" spans="2:7" s="346" customFormat="1" ht="15.75" customHeight="1">
      <c r="B699" s="304"/>
      <c r="C699" s="304"/>
      <c r="D699" s="304"/>
      <c r="E699" s="304"/>
      <c r="F699" s="347"/>
      <c r="G699" s="347"/>
    </row>
    <row r="700" spans="2:7" s="346" customFormat="1" ht="15.75" customHeight="1">
      <c r="B700" s="304"/>
      <c r="C700" s="304"/>
      <c r="D700" s="304"/>
      <c r="E700" s="304"/>
      <c r="F700" s="347"/>
      <c r="G700" s="347"/>
    </row>
    <row r="701" spans="2:7" s="346" customFormat="1" ht="15.75" customHeight="1">
      <c r="B701" s="304"/>
      <c r="C701" s="304"/>
      <c r="D701" s="304"/>
      <c r="E701" s="304"/>
      <c r="F701" s="347"/>
      <c r="G701" s="347"/>
    </row>
    <row r="702" spans="2:7" s="346" customFormat="1" ht="15.75" customHeight="1">
      <c r="B702" s="304"/>
      <c r="C702" s="304"/>
      <c r="D702" s="304"/>
      <c r="E702" s="304"/>
      <c r="F702" s="347"/>
      <c r="G702" s="347"/>
    </row>
    <row r="703" spans="2:7" s="346" customFormat="1" ht="15.75" customHeight="1">
      <c r="B703" s="304"/>
      <c r="C703" s="304"/>
      <c r="D703" s="304"/>
      <c r="E703" s="304"/>
      <c r="F703" s="347"/>
      <c r="G703" s="347"/>
    </row>
    <row r="704" spans="2:7" s="346" customFormat="1" ht="15.75" customHeight="1">
      <c r="B704" s="304"/>
      <c r="C704" s="304"/>
      <c r="D704" s="304"/>
      <c r="E704" s="304"/>
      <c r="F704" s="347"/>
      <c r="G704" s="347"/>
    </row>
    <row r="705" spans="2:7" s="346" customFormat="1" ht="15.75" customHeight="1">
      <c r="B705" s="304"/>
      <c r="C705" s="304"/>
      <c r="D705" s="304"/>
      <c r="E705" s="304"/>
      <c r="F705" s="347"/>
      <c r="G705" s="347"/>
    </row>
    <row r="706" spans="2:7" s="346" customFormat="1" ht="15.75" customHeight="1">
      <c r="B706" s="304"/>
      <c r="C706" s="304"/>
      <c r="D706" s="304"/>
      <c r="E706" s="304"/>
      <c r="F706" s="347"/>
      <c r="G706" s="347"/>
    </row>
    <row r="707" spans="2:7" s="346" customFormat="1" ht="15.75" customHeight="1">
      <c r="B707" s="304"/>
      <c r="C707" s="304"/>
      <c r="D707" s="304"/>
      <c r="E707" s="304"/>
      <c r="F707" s="347"/>
      <c r="G707" s="347"/>
    </row>
    <row r="708" spans="2:7" s="346" customFormat="1" ht="15.75" customHeight="1">
      <c r="B708" s="304"/>
      <c r="C708" s="304"/>
      <c r="D708" s="304"/>
      <c r="E708" s="304"/>
      <c r="F708" s="347"/>
      <c r="G708" s="347"/>
    </row>
    <row r="709" spans="2:7" s="346" customFormat="1" ht="15.75" customHeight="1">
      <c r="B709" s="304"/>
      <c r="C709" s="304"/>
      <c r="D709" s="304"/>
      <c r="E709" s="304"/>
      <c r="F709" s="347"/>
      <c r="G709" s="347"/>
    </row>
    <row r="710" spans="2:7" s="346" customFormat="1" ht="15.75" customHeight="1">
      <c r="B710" s="304"/>
      <c r="C710" s="304"/>
      <c r="D710" s="304"/>
      <c r="E710" s="304"/>
      <c r="F710" s="347"/>
      <c r="G710" s="347"/>
    </row>
    <row r="711" spans="2:7" s="346" customFormat="1" ht="15.75" customHeight="1">
      <c r="B711" s="304"/>
      <c r="C711" s="304"/>
      <c r="D711" s="304"/>
      <c r="E711" s="304"/>
      <c r="F711" s="347"/>
      <c r="G711" s="347"/>
    </row>
    <row r="712" spans="2:7" s="346" customFormat="1" ht="15.75" customHeight="1">
      <c r="B712" s="304"/>
      <c r="C712" s="304"/>
      <c r="D712" s="304"/>
      <c r="E712" s="304"/>
      <c r="F712" s="347"/>
      <c r="G712" s="347"/>
    </row>
    <row r="713" spans="2:7" s="346" customFormat="1" ht="15.75" customHeight="1">
      <c r="B713" s="304"/>
      <c r="C713" s="304"/>
      <c r="D713" s="304"/>
      <c r="E713" s="304"/>
      <c r="F713" s="347"/>
      <c r="G713" s="347"/>
    </row>
    <row r="714" spans="2:7" s="346" customFormat="1" ht="15.75" customHeight="1">
      <c r="B714" s="304"/>
      <c r="C714" s="304"/>
      <c r="D714" s="304"/>
      <c r="E714" s="304"/>
      <c r="F714" s="347"/>
      <c r="G714" s="347"/>
    </row>
    <row r="715" spans="2:7" s="346" customFormat="1" ht="15.75" customHeight="1">
      <c r="B715" s="304"/>
      <c r="C715" s="304"/>
      <c r="D715" s="304"/>
      <c r="E715" s="304"/>
      <c r="F715" s="347"/>
      <c r="G715" s="347"/>
    </row>
    <row r="716" spans="2:7" s="346" customFormat="1" ht="15.75" customHeight="1">
      <c r="B716" s="304"/>
      <c r="C716" s="304"/>
      <c r="D716" s="304"/>
      <c r="E716" s="304"/>
      <c r="F716" s="347"/>
      <c r="G716" s="347"/>
    </row>
    <row r="717" spans="2:7" s="346" customFormat="1" ht="15.75" customHeight="1">
      <c r="B717" s="304"/>
      <c r="C717" s="304"/>
      <c r="D717" s="304"/>
      <c r="E717" s="304"/>
      <c r="F717" s="347"/>
      <c r="G717" s="347"/>
    </row>
    <row r="718" spans="2:7" s="346" customFormat="1" ht="15.75" customHeight="1">
      <c r="B718" s="304"/>
      <c r="C718" s="304"/>
      <c r="D718" s="304"/>
      <c r="E718" s="304"/>
      <c r="F718" s="347"/>
      <c r="G718" s="347"/>
    </row>
    <row r="719" spans="2:7" s="346" customFormat="1" ht="15.75" customHeight="1">
      <c r="B719" s="304"/>
      <c r="C719" s="304"/>
      <c r="D719" s="304"/>
      <c r="E719" s="304"/>
      <c r="F719" s="347"/>
      <c r="G719" s="347"/>
    </row>
    <row r="720" spans="2:7" s="346" customFormat="1" ht="15.75" customHeight="1">
      <c r="B720" s="304"/>
      <c r="C720" s="304"/>
      <c r="D720" s="304"/>
      <c r="E720" s="304"/>
      <c r="F720" s="347"/>
      <c r="G720" s="347"/>
    </row>
    <row r="721" spans="2:7" s="346" customFormat="1" ht="15.75" customHeight="1">
      <c r="B721" s="304"/>
      <c r="C721" s="304"/>
      <c r="D721" s="304"/>
      <c r="E721" s="304"/>
      <c r="F721" s="347"/>
      <c r="G721" s="347"/>
    </row>
    <row r="722" spans="2:7" s="346" customFormat="1" ht="15.75" customHeight="1">
      <c r="B722" s="304"/>
      <c r="C722" s="304"/>
      <c r="D722" s="304"/>
      <c r="E722" s="304"/>
      <c r="F722" s="347"/>
      <c r="G722" s="347"/>
    </row>
    <row r="723" spans="2:7" s="346" customFormat="1" ht="15.75" customHeight="1">
      <c r="B723" s="304"/>
      <c r="C723" s="304"/>
      <c r="D723" s="304"/>
      <c r="E723" s="304"/>
      <c r="F723" s="347"/>
      <c r="G723" s="347"/>
    </row>
    <row r="724" spans="2:7" s="346" customFormat="1" ht="15.75" customHeight="1">
      <c r="B724" s="304"/>
      <c r="C724" s="304"/>
      <c r="D724" s="304"/>
      <c r="E724" s="304"/>
      <c r="F724" s="347"/>
      <c r="G724" s="347"/>
    </row>
    <row r="725" spans="2:7" s="346" customFormat="1" ht="15.75" customHeight="1">
      <c r="B725" s="304"/>
      <c r="C725" s="304"/>
      <c r="D725" s="304"/>
      <c r="E725" s="304"/>
      <c r="F725" s="347"/>
      <c r="G725" s="347"/>
    </row>
    <row r="726" spans="2:7" s="346" customFormat="1" ht="15.75" customHeight="1">
      <c r="B726" s="304"/>
      <c r="C726" s="304"/>
      <c r="D726" s="304"/>
      <c r="E726" s="304"/>
      <c r="F726" s="347"/>
      <c r="G726" s="347"/>
    </row>
    <row r="727" spans="2:7" s="346" customFormat="1" ht="15.75" customHeight="1">
      <c r="B727" s="304"/>
      <c r="C727" s="304"/>
      <c r="D727" s="304"/>
      <c r="E727" s="304"/>
      <c r="F727" s="347"/>
      <c r="G727" s="347"/>
    </row>
    <row r="728" spans="2:7" s="346" customFormat="1" ht="15.75" customHeight="1">
      <c r="B728" s="304"/>
      <c r="C728" s="304"/>
      <c r="D728" s="304"/>
      <c r="E728" s="304"/>
      <c r="F728" s="347"/>
      <c r="G728" s="347"/>
    </row>
    <row r="729" spans="2:7" s="346" customFormat="1" ht="15.75" customHeight="1">
      <c r="B729" s="304"/>
      <c r="C729" s="304"/>
      <c r="D729" s="304"/>
      <c r="E729" s="304"/>
      <c r="F729" s="347"/>
      <c r="G729" s="347"/>
    </row>
    <row r="730" spans="2:7" s="346" customFormat="1" ht="15.75" customHeight="1">
      <c r="B730" s="304"/>
      <c r="C730" s="304"/>
      <c r="D730" s="304"/>
      <c r="E730" s="304"/>
      <c r="F730" s="347"/>
      <c r="G730" s="347"/>
    </row>
    <row r="731" spans="2:7" s="346" customFormat="1" ht="15.75" customHeight="1">
      <c r="B731" s="304"/>
      <c r="C731" s="304"/>
      <c r="D731" s="304"/>
      <c r="E731" s="304"/>
      <c r="F731" s="347"/>
      <c r="G731" s="347"/>
    </row>
    <row r="732" spans="2:7" s="346" customFormat="1" ht="15.75" customHeight="1">
      <c r="B732" s="304"/>
      <c r="C732" s="304"/>
      <c r="D732" s="304"/>
      <c r="E732" s="304"/>
      <c r="F732" s="347"/>
      <c r="G732" s="347"/>
    </row>
    <row r="733" spans="2:7" s="346" customFormat="1" ht="15.75" customHeight="1">
      <c r="B733" s="304"/>
      <c r="C733" s="304"/>
      <c r="D733" s="304"/>
      <c r="E733" s="304"/>
      <c r="F733" s="347"/>
      <c r="G733" s="347"/>
    </row>
    <row r="734" spans="2:7" s="346" customFormat="1" ht="15.75" customHeight="1">
      <c r="B734" s="304"/>
      <c r="C734" s="304"/>
      <c r="D734" s="304"/>
      <c r="E734" s="304"/>
      <c r="F734" s="347"/>
      <c r="G734" s="347"/>
    </row>
    <row r="735" spans="2:7" s="346" customFormat="1" ht="15.75" customHeight="1">
      <c r="B735" s="304"/>
      <c r="C735" s="304"/>
      <c r="D735" s="304"/>
      <c r="E735" s="304"/>
      <c r="F735" s="347"/>
      <c r="G735" s="347"/>
    </row>
    <row r="736" spans="2:7" s="346" customFormat="1" ht="15.75" customHeight="1">
      <c r="B736" s="304"/>
      <c r="C736" s="304"/>
      <c r="D736" s="304"/>
      <c r="E736" s="304"/>
      <c r="F736" s="347"/>
      <c r="G736" s="347"/>
    </row>
    <row r="737" spans="2:7" s="346" customFormat="1" ht="15.75" customHeight="1">
      <c r="B737" s="304"/>
      <c r="C737" s="304"/>
      <c r="D737" s="304"/>
      <c r="E737" s="304"/>
      <c r="F737" s="347"/>
      <c r="G737" s="347"/>
    </row>
    <row r="738" spans="2:7" s="346" customFormat="1" ht="15.75" customHeight="1">
      <c r="B738" s="304"/>
      <c r="C738" s="304"/>
      <c r="D738" s="304"/>
      <c r="E738" s="304"/>
      <c r="F738" s="347"/>
      <c r="G738" s="347"/>
    </row>
    <row r="739" spans="2:7" s="346" customFormat="1" ht="15.75" customHeight="1">
      <c r="B739" s="304"/>
      <c r="C739" s="304"/>
      <c r="D739" s="304"/>
      <c r="E739" s="304"/>
      <c r="F739" s="347"/>
      <c r="G739" s="347"/>
    </row>
    <row r="740" spans="2:7" s="346" customFormat="1" ht="15.75" customHeight="1">
      <c r="B740" s="304"/>
      <c r="C740" s="304"/>
      <c r="D740" s="304"/>
      <c r="E740" s="304"/>
      <c r="F740" s="347"/>
      <c r="G740" s="347"/>
    </row>
    <row r="741" spans="2:7" s="346" customFormat="1" ht="15.75" customHeight="1">
      <c r="B741" s="304"/>
      <c r="C741" s="304"/>
      <c r="D741" s="304"/>
      <c r="E741" s="304"/>
      <c r="F741" s="347"/>
      <c r="G741" s="347"/>
    </row>
    <row r="742" spans="2:7" s="346" customFormat="1" ht="15.75" customHeight="1">
      <c r="B742" s="304"/>
      <c r="C742" s="304"/>
      <c r="D742" s="304"/>
      <c r="E742" s="304"/>
      <c r="F742" s="347"/>
      <c r="G742" s="347"/>
    </row>
    <row r="743" spans="2:7" s="346" customFormat="1" ht="15.75" customHeight="1">
      <c r="B743" s="304"/>
      <c r="C743" s="304"/>
      <c r="D743" s="304"/>
      <c r="E743" s="304"/>
      <c r="F743" s="347"/>
      <c r="G743" s="347"/>
    </row>
    <row r="744" spans="2:7" s="346" customFormat="1" ht="15.75" customHeight="1">
      <c r="B744" s="304"/>
      <c r="C744" s="304"/>
      <c r="D744" s="304"/>
      <c r="E744" s="304"/>
      <c r="F744" s="347"/>
      <c r="G744" s="347"/>
    </row>
    <row r="745" spans="2:7" s="346" customFormat="1" ht="15.75" customHeight="1">
      <c r="B745" s="304"/>
      <c r="C745" s="304"/>
      <c r="D745" s="304"/>
      <c r="E745" s="304"/>
      <c r="F745" s="347"/>
      <c r="G745" s="347"/>
    </row>
    <row r="746" spans="2:7" s="346" customFormat="1" ht="15.75" customHeight="1">
      <c r="B746" s="304"/>
      <c r="C746" s="304"/>
      <c r="D746" s="304"/>
      <c r="E746" s="304"/>
      <c r="F746" s="347"/>
      <c r="G746" s="347"/>
    </row>
    <row r="747" spans="2:7" s="346" customFormat="1" ht="15.75" customHeight="1">
      <c r="B747" s="304"/>
      <c r="C747" s="304"/>
      <c r="D747" s="304"/>
      <c r="E747" s="304"/>
      <c r="F747" s="347"/>
      <c r="G747" s="347"/>
    </row>
    <row r="748" spans="2:7" s="346" customFormat="1" ht="15.75" customHeight="1">
      <c r="B748" s="304"/>
      <c r="C748" s="304"/>
      <c r="D748" s="304"/>
      <c r="E748" s="304"/>
      <c r="F748" s="347"/>
      <c r="G748" s="347"/>
    </row>
    <row r="749" spans="2:7" s="346" customFormat="1" ht="15.75" customHeight="1">
      <c r="B749" s="304"/>
      <c r="C749" s="304"/>
      <c r="D749" s="304"/>
      <c r="E749" s="304"/>
      <c r="F749" s="347"/>
      <c r="G749" s="347"/>
    </row>
    <row r="750" spans="2:7" s="346" customFormat="1" ht="15.75" customHeight="1">
      <c r="B750" s="304"/>
      <c r="C750" s="304"/>
      <c r="D750" s="304"/>
      <c r="E750" s="304"/>
      <c r="F750" s="347"/>
      <c r="G750" s="347"/>
    </row>
    <row r="751" spans="2:7" s="346" customFormat="1" ht="15.75" customHeight="1">
      <c r="B751" s="304"/>
      <c r="C751" s="304"/>
      <c r="D751" s="304"/>
      <c r="E751" s="304"/>
      <c r="F751" s="347"/>
      <c r="G751" s="347"/>
    </row>
    <row r="752" spans="2:7" s="346" customFormat="1" ht="15.75" customHeight="1">
      <c r="B752" s="304"/>
      <c r="C752" s="304"/>
      <c r="D752" s="304"/>
      <c r="E752" s="304"/>
      <c r="F752" s="347"/>
      <c r="G752" s="347"/>
    </row>
    <row r="753" spans="2:7" s="346" customFormat="1" ht="15.75" customHeight="1">
      <c r="B753" s="304"/>
      <c r="C753" s="304"/>
      <c r="D753" s="304"/>
      <c r="E753" s="304"/>
      <c r="F753" s="347"/>
      <c r="G753" s="347"/>
    </row>
    <row r="754" spans="2:7" s="346" customFormat="1" ht="15.75" customHeight="1">
      <c r="B754" s="304"/>
      <c r="C754" s="304"/>
      <c r="D754" s="304"/>
      <c r="E754" s="304"/>
      <c r="F754" s="347"/>
      <c r="G754" s="347"/>
    </row>
    <row r="755" spans="2:7" s="346" customFormat="1" ht="15.75" customHeight="1">
      <c r="B755" s="304"/>
      <c r="C755" s="304"/>
      <c r="D755" s="304"/>
      <c r="E755" s="304"/>
      <c r="F755" s="347"/>
      <c r="G755" s="347"/>
    </row>
    <row r="756" spans="2:7" s="346" customFormat="1" ht="15.75" customHeight="1">
      <c r="B756" s="304"/>
      <c r="C756" s="304"/>
      <c r="D756" s="304"/>
      <c r="E756" s="304"/>
      <c r="F756" s="347"/>
      <c r="G756" s="347"/>
    </row>
    <row r="757" spans="2:7" s="346" customFormat="1" ht="15.75" customHeight="1">
      <c r="B757" s="304"/>
      <c r="C757" s="304"/>
      <c r="D757" s="304"/>
      <c r="E757" s="304"/>
      <c r="F757" s="347"/>
      <c r="G757" s="347"/>
    </row>
    <row r="758" spans="2:7" s="346" customFormat="1" ht="15.75" customHeight="1">
      <c r="B758" s="304"/>
      <c r="C758" s="304"/>
      <c r="D758" s="304"/>
      <c r="E758" s="304"/>
      <c r="F758" s="347"/>
      <c r="G758" s="347"/>
    </row>
    <row r="759" spans="2:7" s="346" customFormat="1" ht="15.75" customHeight="1">
      <c r="B759" s="304"/>
      <c r="C759" s="304"/>
      <c r="D759" s="304"/>
      <c r="E759" s="304"/>
      <c r="F759" s="347"/>
      <c r="G759" s="347"/>
    </row>
    <row r="760" spans="2:7" s="346" customFormat="1" ht="15.75" customHeight="1">
      <c r="B760" s="304"/>
      <c r="C760" s="304"/>
      <c r="D760" s="304"/>
      <c r="E760" s="304"/>
      <c r="F760" s="347"/>
      <c r="G760" s="347"/>
    </row>
    <row r="761" spans="2:7" s="346" customFormat="1" ht="15.75" customHeight="1">
      <c r="B761" s="304"/>
      <c r="C761" s="304"/>
      <c r="D761" s="304"/>
      <c r="E761" s="304"/>
      <c r="F761" s="347"/>
      <c r="G761" s="347"/>
    </row>
    <row r="762" spans="2:7" s="346" customFormat="1" ht="15.75" customHeight="1">
      <c r="B762" s="304"/>
      <c r="C762" s="304"/>
      <c r="D762" s="304"/>
      <c r="E762" s="304"/>
      <c r="F762" s="347"/>
      <c r="G762" s="347"/>
    </row>
    <row r="763" spans="2:7" s="346" customFormat="1" ht="15.75" customHeight="1">
      <c r="B763" s="304"/>
      <c r="C763" s="304"/>
      <c r="D763" s="304"/>
      <c r="E763" s="304"/>
      <c r="F763" s="347"/>
      <c r="G763" s="347"/>
    </row>
    <row r="764" spans="2:7" s="346" customFormat="1" ht="15.75" customHeight="1">
      <c r="B764" s="304"/>
      <c r="C764" s="304"/>
      <c r="D764" s="304"/>
      <c r="E764" s="304"/>
      <c r="F764" s="347"/>
      <c r="G764" s="347"/>
    </row>
    <row r="765" spans="2:7" s="346" customFormat="1" ht="15.75" customHeight="1">
      <c r="B765" s="304"/>
      <c r="C765" s="304"/>
      <c r="D765" s="304"/>
      <c r="E765" s="304"/>
      <c r="F765" s="347"/>
      <c r="G765" s="347"/>
    </row>
    <row r="766" spans="2:7" s="346" customFormat="1" ht="15.75" customHeight="1">
      <c r="B766" s="304"/>
      <c r="C766" s="304"/>
      <c r="D766" s="304"/>
      <c r="E766" s="304"/>
      <c r="F766" s="347"/>
      <c r="G766" s="347"/>
    </row>
    <row r="767" spans="2:7" s="346" customFormat="1" ht="15.75" customHeight="1">
      <c r="B767" s="304"/>
      <c r="C767" s="304"/>
      <c r="D767" s="304"/>
      <c r="E767" s="304"/>
      <c r="F767" s="347"/>
      <c r="G767" s="347"/>
    </row>
    <row r="768" spans="2:7" s="346" customFormat="1" ht="15.75" customHeight="1">
      <c r="B768" s="304"/>
      <c r="C768" s="304"/>
      <c r="D768" s="304"/>
      <c r="E768" s="304"/>
      <c r="F768" s="347"/>
      <c r="G768" s="347"/>
    </row>
    <row r="769" spans="2:7" s="346" customFormat="1" ht="15.75" customHeight="1">
      <c r="B769" s="304"/>
      <c r="C769" s="304"/>
      <c r="D769" s="304"/>
      <c r="E769" s="304"/>
      <c r="F769" s="347"/>
      <c r="G769" s="347"/>
    </row>
    <row r="770" spans="2:7" s="346" customFormat="1" ht="15.75" customHeight="1">
      <c r="B770" s="304"/>
      <c r="C770" s="304"/>
      <c r="D770" s="304"/>
      <c r="E770" s="304"/>
      <c r="F770" s="347"/>
      <c r="G770" s="347"/>
    </row>
    <row r="771" spans="2:7" s="346" customFormat="1" ht="15.75" customHeight="1">
      <c r="B771" s="304"/>
      <c r="C771" s="304"/>
      <c r="D771" s="304"/>
      <c r="E771" s="304"/>
      <c r="F771" s="347"/>
      <c r="G771" s="347"/>
    </row>
    <row r="772" spans="2:7" s="346" customFormat="1" ht="15.75" customHeight="1">
      <c r="B772" s="304"/>
      <c r="C772" s="304"/>
      <c r="D772" s="304"/>
      <c r="E772" s="304"/>
      <c r="F772" s="347"/>
      <c r="G772" s="347"/>
    </row>
    <row r="773" spans="2:7" s="346" customFormat="1" ht="15.75" customHeight="1">
      <c r="B773" s="304"/>
      <c r="C773" s="304"/>
      <c r="D773" s="304"/>
      <c r="E773" s="304"/>
      <c r="F773" s="347"/>
      <c r="G773" s="347"/>
    </row>
    <row r="774" spans="2:7" s="346" customFormat="1" ht="15.75" customHeight="1">
      <c r="B774" s="304"/>
      <c r="C774" s="304"/>
      <c r="D774" s="304"/>
      <c r="E774" s="304"/>
      <c r="F774" s="347"/>
      <c r="G774" s="347"/>
    </row>
    <row r="775" spans="2:7" s="346" customFormat="1" ht="15.75" customHeight="1">
      <c r="B775" s="304"/>
      <c r="C775" s="304"/>
      <c r="D775" s="304"/>
      <c r="E775" s="304"/>
      <c r="F775" s="347"/>
      <c r="G775" s="347"/>
    </row>
    <row r="776" spans="2:7" s="346" customFormat="1" ht="15.75" customHeight="1">
      <c r="B776" s="304"/>
      <c r="C776" s="304"/>
      <c r="D776" s="304"/>
      <c r="E776" s="304"/>
      <c r="F776" s="347"/>
      <c r="G776" s="347"/>
    </row>
    <row r="777" spans="2:7" s="346" customFormat="1" ht="15.75" customHeight="1">
      <c r="B777" s="304"/>
      <c r="C777" s="304"/>
      <c r="D777" s="304"/>
      <c r="E777" s="304"/>
      <c r="F777" s="347"/>
      <c r="G777" s="347"/>
    </row>
    <row r="778" spans="2:7" s="346" customFormat="1" ht="15.75" customHeight="1">
      <c r="B778" s="304"/>
      <c r="C778" s="304"/>
      <c r="D778" s="304"/>
      <c r="E778" s="304"/>
      <c r="F778" s="347"/>
      <c r="G778" s="347"/>
    </row>
    <row r="779" spans="2:7" s="346" customFormat="1" ht="15.75" customHeight="1">
      <c r="B779" s="304"/>
      <c r="C779" s="304"/>
      <c r="D779" s="304"/>
      <c r="E779" s="304"/>
      <c r="F779" s="347"/>
      <c r="G779" s="347"/>
    </row>
    <row r="780" spans="2:7" s="346" customFormat="1" ht="15.75" customHeight="1">
      <c r="B780" s="304"/>
      <c r="C780" s="304"/>
      <c r="D780" s="304"/>
      <c r="E780" s="304"/>
      <c r="F780" s="347"/>
      <c r="G780" s="347"/>
    </row>
    <row r="781" spans="2:7" s="346" customFormat="1" ht="15.75" customHeight="1">
      <c r="B781" s="304"/>
      <c r="C781" s="304"/>
      <c r="D781" s="304"/>
      <c r="E781" s="304"/>
      <c r="F781" s="347"/>
      <c r="G781" s="347"/>
    </row>
    <row r="782" spans="2:7" s="346" customFormat="1" ht="15.75" customHeight="1">
      <c r="B782" s="304"/>
      <c r="C782" s="304"/>
      <c r="D782" s="304"/>
      <c r="E782" s="304"/>
      <c r="F782" s="347"/>
      <c r="G782" s="347"/>
    </row>
    <row r="783" spans="2:7" s="346" customFormat="1" ht="15.75" customHeight="1">
      <c r="B783" s="304"/>
      <c r="C783" s="304"/>
      <c r="D783" s="304"/>
      <c r="E783" s="304"/>
      <c r="F783" s="347"/>
      <c r="G783" s="347"/>
    </row>
    <row r="784" spans="2:7" s="346" customFormat="1" ht="15.75" customHeight="1">
      <c r="B784" s="304"/>
      <c r="C784" s="304"/>
      <c r="D784" s="304"/>
      <c r="E784" s="304"/>
      <c r="F784" s="347"/>
      <c r="G784" s="347"/>
    </row>
    <row r="785" spans="2:7" s="346" customFormat="1" ht="15.75" customHeight="1">
      <c r="B785" s="304"/>
      <c r="C785" s="304"/>
      <c r="D785" s="304"/>
      <c r="E785" s="304"/>
      <c r="F785" s="347"/>
      <c r="G785" s="347"/>
    </row>
    <row r="786" spans="2:7" s="346" customFormat="1" ht="15.75" customHeight="1">
      <c r="B786" s="304"/>
      <c r="C786" s="304"/>
      <c r="D786" s="304"/>
      <c r="E786" s="304"/>
      <c r="F786" s="347"/>
      <c r="G786" s="347"/>
    </row>
    <row r="787" spans="2:7" s="346" customFormat="1" ht="15.75" customHeight="1">
      <c r="B787" s="304"/>
      <c r="C787" s="304"/>
      <c r="D787" s="304"/>
      <c r="E787" s="304"/>
      <c r="F787" s="347"/>
      <c r="G787" s="347"/>
    </row>
    <row r="788" spans="2:7" s="346" customFormat="1" ht="15.75" customHeight="1">
      <c r="B788" s="304"/>
      <c r="C788" s="304"/>
      <c r="D788" s="304"/>
      <c r="E788" s="304"/>
      <c r="F788" s="347"/>
      <c r="G788" s="347"/>
    </row>
    <row r="789" spans="2:7" s="346" customFormat="1" ht="15.75" customHeight="1">
      <c r="B789" s="304"/>
      <c r="C789" s="304"/>
      <c r="D789" s="304"/>
      <c r="E789" s="304"/>
      <c r="F789" s="347"/>
      <c r="G789" s="347"/>
    </row>
    <row r="790" spans="2:7" s="346" customFormat="1" ht="15.75" customHeight="1">
      <c r="B790" s="304"/>
      <c r="C790" s="304"/>
      <c r="D790" s="304"/>
      <c r="E790" s="304"/>
      <c r="F790" s="347"/>
      <c r="G790" s="347"/>
    </row>
    <row r="791" spans="2:7" s="346" customFormat="1" ht="15.75" customHeight="1">
      <c r="B791" s="304"/>
      <c r="C791" s="304"/>
      <c r="D791" s="304"/>
      <c r="E791" s="304"/>
      <c r="F791" s="347"/>
      <c r="G791" s="347"/>
    </row>
    <row r="792" spans="2:7" s="346" customFormat="1" ht="15.75" customHeight="1">
      <c r="B792" s="304"/>
      <c r="C792" s="304"/>
      <c r="D792" s="304"/>
      <c r="E792" s="304"/>
      <c r="F792" s="347"/>
      <c r="G792" s="347"/>
    </row>
    <row r="793" spans="2:7" s="346" customFormat="1" ht="15.75" customHeight="1">
      <c r="B793" s="304"/>
      <c r="C793" s="304"/>
      <c r="D793" s="304"/>
      <c r="E793" s="304"/>
      <c r="F793" s="347"/>
      <c r="G793" s="347"/>
    </row>
    <row r="794" spans="2:7" s="346" customFormat="1" ht="15.75" customHeight="1">
      <c r="B794" s="304"/>
      <c r="C794" s="304"/>
      <c r="D794" s="304"/>
      <c r="E794" s="304"/>
      <c r="F794" s="347"/>
      <c r="G794" s="347"/>
    </row>
    <row r="795" spans="2:7" s="346" customFormat="1" ht="15.75" customHeight="1">
      <c r="B795" s="304"/>
      <c r="C795" s="304"/>
      <c r="D795" s="304"/>
      <c r="E795" s="304"/>
      <c r="F795" s="347"/>
      <c r="G795" s="347"/>
    </row>
    <row r="796" spans="2:7" s="346" customFormat="1" ht="15.75" customHeight="1">
      <c r="B796" s="304"/>
      <c r="C796" s="304"/>
      <c r="D796" s="304"/>
      <c r="E796" s="304"/>
      <c r="F796" s="347"/>
      <c r="G796" s="347"/>
    </row>
    <row r="797" spans="2:7" s="346" customFormat="1" ht="15.75" customHeight="1">
      <c r="B797" s="304"/>
      <c r="C797" s="304"/>
      <c r="D797" s="304"/>
      <c r="E797" s="304"/>
      <c r="F797" s="347"/>
      <c r="G797" s="347"/>
    </row>
    <row r="798" spans="2:7" s="346" customFormat="1" ht="15.75" customHeight="1">
      <c r="B798" s="304"/>
      <c r="C798" s="304"/>
      <c r="D798" s="304"/>
      <c r="E798" s="304"/>
      <c r="F798" s="347"/>
      <c r="G798" s="347"/>
    </row>
    <row r="799" spans="2:7" s="346" customFormat="1" ht="15.75" customHeight="1">
      <c r="B799" s="304"/>
      <c r="C799" s="304"/>
      <c r="D799" s="304"/>
      <c r="E799" s="304"/>
      <c r="F799" s="347"/>
      <c r="G799" s="347"/>
    </row>
    <row r="800" spans="2:7" s="346" customFormat="1" ht="15.75" customHeight="1">
      <c r="B800" s="304"/>
      <c r="C800" s="304"/>
      <c r="D800" s="304"/>
      <c r="E800" s="304"/>
      <c r="F800" s="347"/>
      <c r="G800" s="347"/>
    </row>
    <row r="801" spans="2:7" s="346" customFormat="1" ht="15.75" customHeight="1">
      <c r="B801" s="304"/>
      <c r="C801" s="304"/>
      <c r="D801" s="304"/>
      <c r="E801" s="304"/>
      <c r="F801" s="347"/>
      <c r="G801" s="347"/>
    </row>
    <row r="802" spans="2:7" s="346" customFormat="1" ht="15.75" customHeight="1">
      <c r="B802" s="304"/>
      <c r="C802" s="304"/>
      <c r="D802" s="304"/>
      <c r="E802" s="304"/>
      <c r="F802" s="347"/>
      <c r="G802" s="347"/>
    </row>
    <row r="803" spans="2:7" s="346" customFormat="1" ht="15.75" customHeight="1">
      <c r="B803" s="304"/>
      <c r="C803" s="304"/>
      <c r="D803" s="304"/>
      <c r="E803" s="304"/>
      <c r="F803" s="347"/>
      <c r="G803" s="347"/>
    </row>
    <row r="804" spans="2:7" s="346" customFormat="1" ht="15.75" customHeight="1">
      <c r="B804" s="304"/>
      <c r="C804" s="304"/>
      <c r="D804" s="304"/>
      <c r="E804" s="304"/>
      <c r="F804" s="347"/>
      <c r="G804" s="347"/>
    </row>
    <row r="805" spans="2:7" s="346" customFormat="1" ht="15.75" customHeight="1">
      <c r="B805" s="304"/>
      <c r="C805" s="304"/>
      <c r="D805" s="304"/>
      <c r="E805" s="304"/>
      <c r="F805" s="347"/>
      <c r="G805" s="347"/>
    </row>
    <row r="806" spans="2:7" s="346" customFormat="1" ht="15.75" customHeight="1">
      <c r="B806" s="304"/>
      <c r="C806" s="304"/>
      <c r="D806" s="304"/>
      <c r="E806" s="304"/>
      <c r="F806" s="347"/>
      <c r="G806" s="347"/>
    </row>
    <row r="807" spans="2:7" s="346" customFormat="1" ht="15.75" customHeight="1">
      <c r="B807" s="304"/>
      <c r="C807" s="304"/>
      <c r="D807" s="304"/>
      <c r="E807" s="304"/>
      <c r="F807" s="347"/>
      <c r="G807" s="347"/>
    </row>
    <row r="808" spans="2:7" s="346" customFormat="1" ht="15.75" customHeight="1">
      <c r="B808" s="304"/>
      <c r="C808" s="304"/>
      <c r="D808" s="304"/>
      <c r="E808" s="304"/>
      <c r="F808" s="347"/>
      <c r="G808" s="347"/>
    </row>
    <row r="809" spans="2:7" s="346" customFormat="1" ht="15.75" customHeight="1">
      <c r="B809" s="304"/>
      <c r="C809" s="304"/>
      <c r="D809" s="304"/>
      <c r="E809" s="304"/>
      <c r="F809" s="347"/>
      <c r="G809" s="347"/>
    </row>
    <row r="810" spans="2:7" s="346" customFormat="1" ht="15.75" customHeight="1">
      <c r="B810" s="304"/>
      <c r="C810" s="304"/>
      <c r="D810" s="304"/>
      <c r="E810" s="304"/>
      <c r="F810" s="347"/>
      <c r="G810" s="347"/>
    </row>
    <row r="811" spans="2:7" s="346" customFormat="1" ht="15.75" customHeight="1">
      <c r="B811" s="304"/>
      <c r="C811" s="304"/>
      <c r="D811" s="304"/>
      <c r="E811" s="304"/>
      <c r="F811" s="347"/>
      <c r="G811" s="347"/>
    </row>
    <row r="812" spans="2:7" s="346" customFormat="1" ht="15.75" customHeight="1">
      <c r="B812" s="304"/>
      <c r="C812" s="304"/>
      <c r="D812" s="304"/>
      <c r="E812" s="304"/>
      <c r="F812" s="347"/>
      <c r="G812" s="347"/>
    </row>
    <row r="813" spans="2:7" s="346" customFormat="1" ht="15.75" customHeight="1">
      <c r="B813" s="304"/>
      <c r="C813" s="304"/>
      <c r="D813" s="304"/>
      <c r="E813" s="304"/>
      <c r="F813" s="347"/>
      <c r="G813" s="347"/>
    </row>
    <row r="814" spans="2:7" s="346" customFormat="1" ht="15.75" customHeight="1">
      <c r="B814" s="304"/>
      <c r="C814" s="304"/>
      <c r="D814" s="304"/>
      <c r="E814" s="304"/>
      <c r="F814" s="347"/>
      <c r="G814" s="347"/>
    </row>
    <row r="815" spans="2:7" s="346" customFormat="1" ht="15.75" customHeight="1">
      <c r="B815" s="304"/>
      <c r="C815" s="304"/>
      <c r="D815" s="304"/>
      <c r="E815" s="304"/>
      <c r="F815" s="347"/>
      <c r="G815" s="347"/>
    </row>
    <row r="816" spans="2:7" s="346" customFormat="1" ht="15.75" customHeight="1">
      <c r="B816" s="304"/>
      <c r="C816" s="304"/>
      <c r="D816" s="304"/>
      <c r="E816" s="304"/>
      <c r="F816" s="347"/>
      <c r="G816" s="347"/>
    </row>
    <row r="817" spans="2:7" s="346" customFormat="1" ht="15.75" customHeight="1">
      <c r="B817" s="304"/>
      <c r="C817" s="304"/>
      <c r="D817" s="304"/>
      <c r="E817" s="304"/>
      <c r="F817" s="347"/>
      <c r="G817" s="347"/>
    </row>
    <row r="818" spans="2:7" s="346" customFormat="1" ht="15.75" customHeight="1">
      <c r="B818" s="304"/>
      <c r="C818" s="304"/>
      <c r="D818" s="304"/>
      <c r="E818" s="304"/>
      <c r="F818" s="347"/>
      <c r="G818" s="347"/>
    </row>
    <row r="819" spans="2:7" s="346" customFormat="1" ht="15.75" customHeight="1">
      <c r="B819" s="304"/>
      <c r="C819" s="304"/>
      <c r="D819" s="304"/>
      <c r="E819" s="304"/>
      <c r="F819" s="347"/>
      <c r="G819" s="347"/>
    </row>
    <row r="820" spans="2:7" s="346" customFormat="1" ht="15.75" customHeight="1">
      <c r="B820" s="304"/>
      <c r="C820" s="304"/>
      <c r="D820" s="304"/>
      <c r="E820" s="304"/>
      <c r="F820" s="347"/>
      <c r="G820" s="347"/>
    </row>
    <row r="821" spans="2:7" s="346" customFormat="1" ht="15.75" customHeight="1">
      <c r="B821" s="304"/>
      <c r="C821" s="304"/>
      <c r="D821" s="304"/>
      <c r="E821" s="304"/>
      <c r="F821" s="347"/>
      <c r="G821" s="347"/>
    </row>
    <row r="822" spans="2:7" s="346" customFormat="1" ht="15.75" customHeight="1">
      <c r="B822" s="304"/>
      <c r="C822" s="304"/>
      <c r="D822" s="304"/>
      <c r="E822" s="304"/>
      <c r="F822" s="347"/>
      <c r="G822" s="347"/>
    </row>
    <row r="823" spans="2:7" s="346" customFormat="1" ht="15.75" customHeight="1">
      <c r="B823" s="304"/>
      <c r="C823" s="304"/>
      <c r="D823" s="304"/>
      <c r="E823" s="304"/>
      <c r="F823" s="347"/>
      <c r="G823" s="347"/>
    </row>
    <row r="824" spans="2:7" s="346" customFormat="1" ht="15.75" customHeight="1">
      <c r="B824" s="304"/>
      <c r="C824" s="304"/>
      <c r="D824" s="304"/>
      <c r="E824" s="304"/>
      <c r="F824" s="347"/>
      <c r="G824" s="347"/>
    </row>
    <row r="825" spans="2:7" s="346" customFormat="1" ht="15.75" customHeight="1">
      <c r="B825" s="304"/>
      <c r="C825" s="304"/>
      <c r="D825" s="304"/>
      <c r="E825" s="304"/>
      <c r="F825" s="347"/>
      <c r="G825" s="347"/>
    </row>
    <row r="826" spans="2:7" s="346" customFormat="1" ht="15.75" customHeight="1">
      <c r="B826" s="304"/>
      <c r="C826" s="304"/>
      <c r="D826" s="304"/>
      <c r="E826" s="304"/>
      <c r="F826" s="347"/>
      <c r="G826" s="347"/>
    </row>
    <row r="827" spans="2:7" s="346" customFormat="1" ht="15.75" customHeight="1">
      <c r="B827" s="304"/>
      <c r="C827" s="304"/>
      <c r="D827" s="304"/>
      <c r="E827" s="304"/>
      <c r="F827" s="347"/>
      <c r="G827" s="347"/>
    </row>
    <row r="828" spans="2:7" s="346" customFormat="1" ht="15.75" customHeight="1">
      <c r="B828" s="304"/>
      <c r="C828" s="304"/>
      <c r="D828" s="304"/>
      <c r="E828" s="304"/>
      <c r="F828" s="347"/>
      <c r="G828" s="347"/>
    </row>
    <row r="829" spans="2:7" s="346" customFormat="1" ht="15.75" customHeight="1">
      <c r="B829" s="304"/>
      <c r="C829" s="304"/>
      <c r="D829" s="304"/>
      <c r="E829" s="304"/>
      <c r="F829" s="347"/>
      <c r="G829" s="347"/>
    </row>
    <row r="830" spans="2:7" s="346" customFormat="1" ht="15.75" customHeight="1">
      <c r="B830" s="304"/>
      <c r="C830" s="304"/>
      <c r="D830" s="304"/>
      <c r="E830" s="304"/>
      <c r="F830" s="347"/>
      <c r="G830" s="347"/>
    </row>
    <row r="831" spans="2:7" s="346" customFormat="1" ht="15.75" customHeight="1">
      <c r="B831" s="304"/>
      <c r="C831" s="304"/>
      <c r="D831" s="304"/>
      <c r="E831" s="304"/>
      <c r="F831" s="347"/>
      <c r="G831" s="347"/>
    </row>
    <row r="832" spans="2:7" s="346" customFormat="1" ht="15.75" customHeight="1">
      <c r="B832" s="304"/>
      <c r="C832" s="304"/>
      <c r="D832" s="304"/>
      <c r="E832" s="304"/>
      <c r="F832" s="347"/>
      <c r="G832" s="347"/>
    </row>
    <row r="833" spans="2:7" s="346" customFormat="1" ht="15.75" customHeight="1">
      <c r="B833" s="304"/>
      <c r="C833" s="304"/>
      <c r="D833" s="304"/>
      <c r="E833" s="304"/>
      <c r="F833" s="347"/>
      <c r="G833" s="347"/>
    </row>
    <row r="834" spans="2:7" s="346" customFormat="1" ht="15.75" customHeight="1">
      <c r="B834" s="304"/>
      <c r="C834" s="304"/>
      <c r="D834" s="304"/>
      <c r="E834" s="304"/>
      <c r="F834" s="347"/>
      <c r="G834" s="347"/>
    </row>
    <row r="835" spans="2:7" s="346" customFormat="1" ht="15.75" customHeight="1">
      <c r="B835" s="304"/>
      <c r="C835" s="304"/>
      <c r="D835" s="304"/>
      <c r="E835" s="304"/>
      <c r="F835" s="347"/>
      <c r="G835" s="347"/>
    </row>
    <row r="836" spans="2:7" s="346" customFormat="1" ht="15.75" customHeight="1">
      <c r="B836" s="304"/>
      <c r="C836" s="304"/>
      <c r="D836" s="304"/>
      <c r="E836" s="304"/>
      <c r="F836" s="347"/>
      <c r="G836" s="347"/>
    </row>
  </sheetData>
  <autoFilter ref="A9:G202"/>
  <mergeCells count="68">
    <mergeCell ref="A187:A202"/>
    <mergeCell ref="B187:B202"/>
    <mergeCell ref="C187:C190"/>
    <mergeCell ref="C191:C193"/>
    <mergeCell ref="C194:C202"/>
    <mergeCell ref="A137:A158"/>
    <mergeCell ref="B137:B158"/>
    <mergeCell ref="C137:C142"/>
    <mergeCell ref="C143:C151"/>
    <mergeCell ref="C152:C155"/>
    <mergeCell ref="C156:C158"/>
    <mergeCell ref="A159:A186"/>
    <mergeCell ref="B159:B186"/>
    <mergeCell ref="C159:C176"/>
    <mergeCell ref="D162:D164"/>
    <mergeCell ref="D165:D167"/>
    <mergeCell ref="C177:C178"/>
    <mergeCell ref="C179:C186"/>
    <mergeCell ref="C107:C109"/>
    <mergeCell ref="A110:A136"/>
    <mergeCell ref="B110:B136"/>
    <mergeCell ref="C110:C116"/>
    <mergeCell ref="C117:C121"/>
    <mergeCell ref="C122:C124"/>
    <mergeCell ref="C125:C126"/>
    <mergeCell ref="C127:C136"/>
    <mergeCell ref="A86:A109"/>
    <mergeCell ref="B86:B106"/>
    <mergeCell ref="C86:C95"/>
    <mergeCell ref="C96:C98"/>
    <mergeCell ref="C99:C104"/>
    <mergeCell ref="C105:C106"/>
    <mergeCell ref="B107:B109"/>
    <mergeCell ref="F78:F79"/>
    <mergeCell ref="G78:G79"/>
    <mergeCell ref="B81:B85"/>
    <mergeCell ref="C81:C82"/>
    <mergeCell ref="C83:C85"/>
    <mergeCell ref="E78:E79"/>
    <mergeCell ref="A75:A85"/>
    <mergeCell ref="B75:B80"/>
    <mergeCell ref="C75:C77"/>
    <mergeCell ref="C78:C80"/>
    <mergeCell ref="D78:D79"/>
    <mergeCell ref="A62:A74"/>
    <mergeCell ref="B62:B65"/>
    <mergeCell ref="C62:C64"/>
    <mergeCell ref="B66:B74"/>
    <mergeCell ref="C66:C68"/>
    <mergeCell ref="C69:C73"/>
    <mergeCell ref="A7:G7"/>
    <mergeCell ref="G8:G9"/>
    <mergeCell ref="A10:A61"/>
    <mergeCell ref="B10:B61"/>
    <mergeCell ref="C10:C30"/>
    <mergeCell ref="C31:C50"/>
    <mergeCell ref="C51:C61"/>
    <mergeCell ref="A8:A9"/>
    <mergeCell ref="B8:B9"/>
    <mergeCell ref="C8:C9"/>
    <mergeCell ref="D8:D9"/>
    <mergeCell ref="E8:E9"/>
    <mergeCell ref="F8:F9"/>
    <mergeCell ref="A3:A6"/>
    <mergeCell ref="F3:G3"/>
    <mergeCell ref="F4:G4"/>
    <mergeCell ref="B3:E4"/>
    <mergeCell ref="B5:E6"/>
  </mergeCells>
  <conditionalFormatting sqref="A87:A109">
    <cfRule type="notContainsBlanks" dxfId="1" priority="1">
      <formula>LEN(TRIM(A87))&gt;0</formula>
    </cfRule>
  </conditionalFormatting>
  <pageMargins left="0.7" right="0.7" top="0.75" bottom="0.75" header="0" footer="0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Indicadores - Seleccione el IMG que aplique o en su defecto escriba el indicador propio que definio la Corporación">
          <x14:formula1>
            <xm:f>'D:\2022\[_Matriz homologacion_PAI_CORPOBOYACA_armonización_PGAR_2021-2031_27_09_2021 para FEV16.xlsx]Actividades'!#REF!</xm:f>
          </x14:formula1>
          <xm:sqref>E10:F40 E41 E80:F202 E51 E52:F52 E53 E54:F78 E42:F50</xm:sqref>
        </x14:dataValidation>
        <x14:dataValidation type="list" allowBlank="1" showInputMessage="1" showErrorMessage="1" prompt="Unidad - Seleccione una unidad de la lista">
          <x14:formula1>
            <xm:f>'D:\2022\[_Matriz homologacion_PAI_CORPOBOYACA_armonización_PGAR_2021-2031_27_09_2021 para FEV16.xlsx]Productos Objetivos'!#REF!</xm:f>
          </x14:formula1>
          <xm:sqref>G182:G183</xm:sqref>
        </x14:dataValidation>
        <x14:dataValidation type="list" allowBlank="1" showInputMessage="1" prompt="Categoria IMG - Seleccione una categoría o temática de la lista. En caso de corresponder, escribala.">
          <x14:formula1>
            <xm:f>'D:\2022\[_Matriz homologacion_PAI_CORPOBOYACA_armonización_PGAR_2021-2031_27_09_2021 para FEV16.xlsx]Actividades'!#REF!</xm:f>
          </x14:formula1>
          <xm:sqref>G10:G40 G184:G202 G52 G42:G50 G54:G78 G80:G181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T127"/>
  <sheetViews>
    <sheetView topLeftCell="Z1" workbookViewId="0">
      <pane ySplit="8" topLeftCell="A44" activePane="bottomLeft" state="frozen"/>
      <selection activeCell="Y1" sqref="Y1"/>
      <selection pane="bottomLeft" activeCell="AD43" sqref="AD43"/>
    </sheetView>
  </sheetViews>
  <sheetFormatPr baseColWidth="10" defaultRowHeight="24.95" customHeight="1"/>
  <cols>
    <col min="1" max="1" width="24" customWidth="1"/>
    <col min="2" max="2" width="0.7109375" customWidth="1"/>
    <col min="3" max="3" width="58.42578125" customWidth="1"/>
    <col min="4" max="4" width="0.85546875" customWidth="1"/>
    <col min="5" max="5" width="33.5703125" customWidth="1"/>
    <col min="6" max="6" width="1" customWidth="1"/>
    <col min="7" max="7" width="5" customWidth="1"/>
    <col min="8" max="8" width="42.140625" customWidth="1"/>
    <col min="9" max="9" width="16.42578125" customWidth="1"/>
    <col min="10" max="10" width="2" customWidth="1"/>
    <col min="11" max="11" width="15" customWidth="1"/>
    <col min="12" max="12" width="41.140625" customWidth="1"/>
    <col min="13" max="13" width="18.85546875" customWidth="1"/>
    <col min="14" max="14" width="1.7109375" customWidth="1"/>
    <col min="15" max="15" width="11.42578125" customWidth="1"/>
    <col min="16" max="16" width="84.42578125" customWidth="1"/>
    <col min="17" max="17" width="3.5703125" customWidth="1"/>
    <col min="18" max="18" width="10.140625" customWidth="1"/>
    <col min="19" max="19" width="32.140625" customWidth="1"/>
    <col min="20" max="20" width="72.140625" customWidth="1"/>
    <col min="21" max="21" width="0.85546875" customWidth="1"/>
    <col min="22" max="22" width="19.28515625" customWidth="1"/>
    <col min="23" max="23" width="1" customWidth="1"/>
    <col min="24" max="24" width="64.140625" customWidth="1"/>
    <col min="25" max="25" width="1.140625" customWidth="1"/>
    <col min="26" max="26" width="35.140625" customWidth="1"/>
    <col min="27" max="27" width="19" customWidth="1"/>
    <col min="28" max="28" width="35.140625" customWidth="1"/>
    <col min="29" max="29" width="0.5703125" customWidth="1"/>
    <col min="30" max="30" width="35.140625" customWidth="1"/>
    <col min="31" max="31" width="1" customWidth="1"/>
    <col min="32" max="32" width="34.140625" customWidth="1"/>
    <col min="33" max="33" width="22.85546875" customWidth="1"/>
    <col min="34" max="34" width="14.42578125" customWidth="1"/>
    <col min="35" max="35" width="13.28515625" customWidth="1"/>
    <col min="36" max="43" width="11.42578125" customWidth="1"/>
    <col min="44" max="44" width="15.42578125" customWidth="1"/>
    <col min="45" max="45" width="3.42578125" customWidth="1"/>
    <col min="46" max="46" width="28.28515625" customWidth="1"/>
    <col min="47" max="47" width="4.28515625" customWidth="1"/>
    <col min="48" max="49" width="11.42578125" customWidth="1"/>
    <col min="51" max="54" width="11.42578125" customWidth="1"/>
  </cols>
  <sheetData>
    <row r="1" spans="1:46" ht="24.95" customHeight="1">
      <c r="A1" s="550"/>
      <c r="B1" s="550"/>
      <c r="C1" s="515" t="s">
        <v>33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42" t="s">
        <v>63</v>
      </c>
      <c r="AQ1" s="543"/>
      <c r="AR1" s="543"/>
      <c r="AS1" s="543"/>
      <c r="AT1" s="544"/>
    </row>
    <row r="2" spans="1:46" ht="24.95" customHeight="1">
      <c r="A2" s="550"/>
      <c r="B2" s="550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29" t="s">
        <v>35</v>
      </c>
      <c r="AQ2" s="530"/>
      <c r="AR2" s="530"/>
      <c r="AS2" s="530"/>
      <c r="AT2" s="531"/>
    </row>
    <row r="3" spans="1:46" ht="24.95" customHeight="1">
      <c r="A3" s="550"/>
      <c r="B3" s="550"/>
      <c r="C3" s="515" t="s">
        <v>1000</v>
      </c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29" t="s">
        <v>36</v>
      </c>
      <c r="AQ3" s="531"/>
      <c r="AR3" s="529" t="s">
        <v>999</v>
      </c>
      <c r="AS3" s="530"/>
      <c r="AT3" s="531"/>
    </row>
    <row r="4" spans="1:46" ht="24.95" customHeight="1">
      <c r="A4" s="550"/>
      <c r="B4" s="550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29" t="s">
        <v>136</v>
      </c>
      <c r="AQ4" s="531"/>
      <c r="AR4" s="551">
        <v>44557</v>
      </c>
      <c r="AS4" s="552"/>
      <c r="AT4" s="553"/>
    </row>
    <row r="5" spans="1:46" ht="24.95" customHeight="1">
      <c r="A5" s="515" t="s">
        <v>998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</row>
    <row r="6" spans="1:46" ht="24.95" customHeight="1">
      <c r="A6" s="894" t="s">
        <v>363</v>
      </c>
      <c r="C6" s="885" t="s">
        <v>364</v>
      </c>
      <c r="E6" s="874" t="s">
        <v>365</v>
      </c>
      <c r="G6" s="882" t="s">
        <v>359</v>
      </c>
      <c r="H6" s="882" t="s">
        <v>360</v>
      </c>
      <c r="I6" s="882" t="s">
        <v>403</v>
      </c>
      <c r="K6" s="874" t="s">
        <v>436</v>
      </c>
      <c r="L6" s="874" t="s">
        <v>74</v>
      </c>
      <c r="M6" s="874" t="s">
        <v>437</v>
      </c>
      <c r="O6" s="873" t="s">
        <v>264</v>
      </c>
      <c r="P6" s="882" t="s">
        <v>448</v>
      </c>
      <c r="R6" s="881" t="s">
        <v>449</v>
      </c>
      <c r="S6" s="881"/>
      <c r="T6" s="881"/>
      <c r="V6" s="873" t="s">
        <v>273</v>
      </c>
      <c r="X6" s="874" t="s">
        <v>127</v>
      </c>
      <c r="Z6" s="873" t="s">
        <v>453</v>
      </c>
      <c r="AA6" s="873" t="s">
        <v>495</v>
      </c>
      <c r="AB6" s="873" t="s">
        <v>496</v>
      </c>
      <c r="AD6" s="874" t="s">
        <v>608</v>
      </c>
      <c r="AF6" s="877" t="s">
        <v>312</v>
      </c>
      <c r="AG6" s="878"/>
      <c r="AH6" s="893" t="s">
        <v>450</v>
      </c>
      <c r="AI6" s="893"/>
      <c r="AJ6" s="893"/>
      <c r="AK6" s="893"/>
      <c r="AL6" s="893"/>
      <c r="AM6" s="893"/>
      <c r="AN6" s="893"/>
      <c r="AO6" s="893"/>
      <c r="AP6" s="893"/>
      <c r="AQ6" s="396"/>
      <c r="AR6" s="396"/>
      <c r="AS6" s="869" t="s">
        <v>458</v>
      </c>
      <c r="AT6" s="870"/>
    </row>
    <row r="7" spans="1:46" ht="24.95" customHeight="1">
      <c r="A7" s="895"/>
      <c r="C7" s="886"/>
      <c r="E7" s="875"/>
      <c r="G7" s="883"/>
      <c r="H7" s="883"/>
      <c r="I7" s="883"/>
      <c r="K7" s="875"/>
      <c r="L7" s="875"/>
      <c r="M7" s="875"/>
      <c r="O7" s="873"/>
      <c r="P7" s="883"/>
      <c r="R7" s="881"/>
      <c r="S7" s="881"/>
      <c r="T7" s="881"/>
      <c r="V7" s="873"/>
      <c r="X7" s="875"/>
      <c r="Z7" s="873"/>
      <c r="AA7" s="873"/>
      <c r="AB7" s="873"/>
      <c r="AC7" s="121"/>
      <c r="AD7" s="875" t="s">
        <v>552</v>
      </c>
      <c r="AF7" s="879"/>
      <c r="AG7" s="880"/>
      <c r="AH7" s="890" t="s">
        <v>309</v>
      </c>
      <c r="AI7" s="890"/>
      <c r="AJ7" s="890"/>
      <c r="AK7" s="890"/>
      <c r="AL7" s="873" t="s">
        <v>310</v>
      </c>
      <c r="AM7" s="873"/>
      <c r="AN7" s="890" t="s">
        <v>311</v>
      </c>
      <c r="AO7" s="890"/>
      <c r="AP7" s="890"/>
      <c r="AQ7" s="889" t="s">
        <v>313</v>
      </c>
      <c r="AR7" s="889" t="s">
        <v>477</v>
      </c>
      <c r="AS7" s="871"/>
      <c r="AT7" s="872"/>
    </row>
    <row r="8" spans="1:46" ht="39" customHeight="1">
      <c r="A8" s="896"/>
      <c r="C8" s="887"/>
      <c r="E8" s="876"/>
      <c r="G8" s="884"/>
      <c r="H8" s="884" t="s">
        <v>360</v>
      </c>
      <c r="I8" s="884" t="s">
        <v>403</v>
      </c>
      <c r="K8" s="876" t="s">
        <v>436</v>
      </c>
      <c r="L8" s="876" t="s">
        <v>74</v>
      </c>
      <c r="M8" s="876" t="s">
        <v>437</v>
      </c>
      <c r="O8" s="873"/>
      <c r="P8" s="888" t="s">
        <v>448</v>
      </c>
      <c r="R8" s="393" t="s">
        <v>152</v>
      </c>
      <c r="S8" s="394" t="s">
        <v>153</v>
      </c>
      <c r="T8" s="394" t="s">
        <v>275</v>
      </c>
      <c r="V8" s="873" t="s">
        <v>273</v>
      </c>
      <c r="X8" s="876" t="s">
        <v>127</v>
      </c>
      <c r="Z8" s="873" t="s">
        <v>453</v>
      </c>
      <c r="AA8" s="873" t="s">
        <v>495</v>
      </c>
      <c r="AB8" s="873" t="s">
        <v>496</v>
      </c>
      <c r="AC8" s="239"/>
      <c r="AD8" s="876" t="s">
        <v>608</v>
      </c>
      <c r="AF8" s="891" t="s">
        <v>74</v>
      </c>
      <c r="AG8" s="182" t="s">
        <v>316</v>
      </c>
      <c r="AH8" s="183">
        <v>19</v>
      </c>
      <c r="AI8" s="183">
        <v>16</v>
      </c>
      <c r="AJ8" s="183">
        <v>14</v>
      </c>
      <c r="AK8" s="183">
        <v>12</v>
      </c>
      <c r="AL8" s="183">
        <v>10</v>
      </c>
      <c r="AM8" s="183">
        <v>8</v>
      </c>
      <c r="AN8" s="183">
        <v>14</v>
      </c>
      <c r="AO8" s="183">
        <v>12</v>
      </c>
      <c r="AP8" s="183">
        <v>10</v>
      </c>
      <c r="AQ8" s="889"/>
      <c r="AR8" s="889"/>
      <c r="AS8" s="99">
        <v>1</v>
      </c>
      <c r="AT8" s="122" t="s">
        <v>459</v>
      </c>
    </row>
    <row r="9" spans="1:46" ht="46.5" customHeight="1">
      <c r="A9" s="133" t="s">
        <v>323</v>
      </c>
      <c r="C9" s="132" t="s">
        <v>324</v>
      </c>
      <c r="E9" s="131" t="s">
        <v>317</v>
      </c>
      <c r="G9" s="94">
        <v>1</v>
      </c>
      <c r="H9" s="131" t="s">
        <v>290</v>
      </c>
      <c r="I9" t="s">
        <v>390</v>
      </c>
      <c r="K9" s="160">
        <v>3205101</v>
      </c>
      <c r="L9" s="161" t="s">
        <v>290</v>
      </c>
      <c r="M9" s="162" t="s">
        <v>404</v>
      </c>
      <c r="O9" s="395">
        <v>1</v>
      </c>
      <c r="P9" s="90" t="s">
        <v>154</v>
      </c>
      <c r="R9" s="922">
        <v>9</v>
      </c>
      <c r="S9" s="923" t="s">
        <v>154</v>
      </c>
      <c r="T9" s="392" t="s">
        <v>155</v>
      </c>
      <c r="V9" s="128" t="s">
        <v>272</v>
      </c>
      <c r="X9" s="280" t="s">
        <v>601</v>
      </c>
      <c r="Z9" s="240" t="s">
        <v>75</v>
      </c>
      <c r="AA9" s="244" t="s">
        <v>497</v>
      </c>
      <c r="AB9" s="255" t="s">
        <v>498</v>
      </c>
      <c r="AC9" s="253" t="s">
        <v>554</v>
      </c>
      <c r="AD9" s="264" t="s">
        <v>555</v>
      </c>
      <c r="AF9" s="892"/>
      <c r="AG9" s="184" t="s">
        <v>315</v>
      </c>
      <c r="AH9" s="266">
        <v>127945982</v>
      </c>
      <c r="AI9" s="266">
        <v>105006609</v>
      </c>
      <c r="AJ9" s="266">
        <v>88092957</v>
      </c>
      <c r="AK9" s="266">
        <v>75978166</v>
      </c>
      <c r="AL9" s="266">
        <v>68720291</v>
      </c>
      <c r="AM9" s="266">
        <v>63710335</v>
      </c>
      <c r="AN9" s="266">
        <v>48005507</v>
      </c>
      <c r="AO9" s="266">
        <v>43429346</v>
      </c>
      <c r="AP9" s="266">
        <v>42482180</v>
      </c>
      <c r="AQ9" s="181"/>
      <c r="AS9" s="99">
        <v>2</v>
      </c>
      <c r="AT9" s="122" t="s">
        <v>463</v>
      </c>
    </row>
    <row r="10" spans="1:46" ht="51" customHeight="1">
      <c r="A10" s="130" t="s">
        <v>328</v>
      </c>
      <c r="C10" s="129" t="s">
        <v>323</v>
      </c>
      <c r="E10" s="131" t="s">
        <v>366</v>
      </c>
      <c r="G10" s="94">
        <v>2</v>
      </c>
      <c r="H10" s="131" t="s">
        <v>349</v>
      </c>
      <c r="I10" t="s">
        <v>391</v>
      </c>
      <c r="K10" s="160">
        <v>3205102</v>
      </c>
      <c r="L10" s="161" t="s">
        <v>291</v>
      </c>
      <c r="M10" s="162" t="s">
        <v>405</v>
      </c>
      <c r="O10" s="92">
        <v>2</v>
      </c>
      <c r="P10" s="90" t="s">
        <v>256</v>
      </c>
      <c r="R10" s="915"/>
      <c r="S10" s="924"/>
      <c r="T10" s="111" t="s">
        <v>156</v>
      </c>
      <c r="V10" s="90" t="s">
        <v>274</v>
      </c>
      <c r="X10" s="280" t="s">
        <v>602</v>
      </c>
      <c r="Z10" s="240" t="s">
        <v>76</v>
      </c>
      <c r="AA10" s="244" t="s">
        <v>499</v>
      </c>
      <c r="AB10" s="255" t="s">
        <v>500</v>
      </c>
      <c r="AC10" s="253" t="s">
        <v>554</v>
      </c>
      <c r="AD10" s="265" t="s">
        <v>582</v>
      </c>
      <c r="AF10" s="122" t="s">
        <v>279</v>
      </c>
      <c r="AG10" s="120">
        <v>3201101</v>
      </c>
      <c r="AH10" s="124"/>
      <c r="AI10" s="124"/>
      <c r="AJ10" s="124">
        <v>1</v>
      </c>
      <c r="AK10" s="124"/>
      <c r="AL10" s="124"/>
      <c r="AM10" s="124"/>
      <c r="AN10" s="124"/>
      <c r="AO10" s="124"/>
      <c r="AP10" s="124"/>
      <c r="AQ10" s="124">
        <f>SUM(AH10:AP10)</f>
        <v>1</v>
      </c>
      <c r="AR10" s="121" t="s">
        <v>478</v>
      </c>
      <c r="AS10" s="99">
        <v>3</v>
      </c>
      <c r="AT10" s="122" t="s">
        <v>464</v>
      </c>
    </row>
    <row r="11" spans="1:46" ht="47.25" customHeight="1">
      <c r="A11" s="130" t="s">
        <v>332</v>
      </c>
      <c r="C11" s="129" t="s">
        <v>325</v>
      </c>
      <c r="E11" s="131" t="s">
        <v>367</v>
      </c>
      <c r="G11" s="94">
        <v>3</v>
      </c>
      <c r="H11" s="131" t="s">
        <v>350</v>
      </c>
      <c r="I11" t="s">
        <v>392</v>
      </c>
      <c r="J11" s="121"/>
      <c r="K11" s="160">
        <v>3205103</v>
      </c>
      <c r="L11" s="161" t="s">
        <v>292</v>
      </c>
      <c r="M11" s="162" t="s">
        <v>406</v>
      </c>
      <c r="O11" s="92">
        <v>3</v>
      </c>
      <c r="P11" s="93" t="s">
        <v>158</v>
      </c>
      <c r="R11" s="912"/>
      <c r="S11" s="925"/>
      <c r="T11" s="111" t="s">
        <v>157</v>
      </c>
      <c r="V11" s="90" t="s">
        <v>271</v>
      </c>
      <c r="X11" s="121" t="s">
        <v>600</v>
      </c>
      <c r="Z11" s="240" t="s">
        <v>77</v>
      </c>
      <c r="AA11" s="244" t="s">
        <v>501</v>
      </c>
      <c r="AB11" s="256" t="s">
        <v>502</v>
      </c>
      <c r="AC11" s="253" t="s">
        <v>554</v>
      </c>
      <c r="AD11" s="262" t="s">
        <v>556</v>
      </c>
      <c r="AF11" s="122" t="s">
        <v>280</v>
      </c>
      <c r="AG11" s="120">
        <v>3201102</v>
      </c>
      <c r="AH11" s="124"/>
      <c r="AI11" s="124"/>
      <c r="AJ11" s="124">
        <v>1</v>
      </c>
      <c r="AK11" s="124"/>
      <c r="AL11" s="124"/>
      <c r="AM11" s="124"/>
      <c r="AN11" s="124"/>
      <c r="AO11" s="124"/>
      <c r="AP11" s="124"/>
      <c r="AQ11" s="124">
        <f t="shared" ref="AQ11:AQ41" si="0">SUM(AH11:AP11)</f>
        <v>1</v>
      </c>
      <c r="AR11" s="121" t="s">
        <v>478</v>
      </c>
      <c r="AS11" s="99">
        <v>4</v>
      </c>
      <c r="AT11" s="122" t="s">
        <v>462</v>
      </c>
    </row>
    <row r="12" spans="1:46" ht="38.25">
      <c r="A12" s="130" t="s">
        <v>335</v>
      </c>
      <c r="C12" s="129" t="s">
        <v>326</v>
      </c>
      <c r="E12" s="131" t="s">
        <v>320</v>
      </c>
      <c r="G12" s="94">
        <v>4</v>
      </c>
      <c r="H12" s="131" t="s">
        <v>438</v>
      </c>
      <c r="I12" t="s">
        <v>377</v>
      </c>
      <c r="K12" s="163">
        <v>3202101</v>
      </c>
      <c r="L12" s="164" t="s">
        <v>283</v>
      </c>
      <c r="M12" s="165" t="s">
        <v>407</v>
      </c>
      <c r="O12" s="92">
        <v>4</v>
      </c>
      <c r="P12" s="90" t="s">
        <v>165</v>
      </c>
      <c r="R12" s="911">
        <v>18</v>
      </c>
      <c r="S12" s="926" t="s">
        <v>158</v>
      </c>
      <c r="T12" s="110" t="s">
        <v>159</v>
      </c>
      <c r="X12" s="280" t="s">
        <v>587</v>
      </c>
      <c r="Z12" s="240" t="s">
        <v>78</v>
      </c>
      <c r="AA12" s="244" t="s">
        <v>503</v>
      </c>
      <c r="AB12" s="256" t="s">
        <v>504</v>
      </c>
      <c r="AC12" s="253" t="s">
        <v>554</v>
      </c>
      <c r="AD12" s="262" t="s">
        <v>557</v>
      </c>
      <c r="AF12" s="122" t="s">
        <v>281</v>
      </c>
      <c r="AG12" s="120">
        <v>3201201</v>
      </c>
      <c r="AH12" s="124"/>
      <c r="AI12" s="124"/>
      <c r="AJ12" s="124"/>
      <c r="AK12" s="124"/>
      <c r="AL12" s="124">
        <v>2</v>
      </c>
      <c r="AM12" s="124"/>
      <c r="AN12" s="124"/>
      <c r="AO12" s="124"/>
      <c r="AP12" s="124"/>
      <c r="AQ12" s="124">
        <f t="shared" si="0"/>
        <v>2</v>
      </c>
      <c r="AR12" s="121" t="s">
        <v>478</v>
      </c>
      <c r="AS12" s="99">
        <v>5</v>
      </c>
      <c r="AT12" s="122" t="s">
        <v>461</v>
      </c>
    </row>
    <row r="13" spans="1:46" ht="60">
      <c r="A13" s="130" t="s">
        <v>337</v>
      </c>
      <c r="C13" s="129" t="s">
        <v>327</v>
      </c>
      <c r="E13" s="131" t="s">
        <v>368</v>
      </c>
      <c r="G13" s="94">
        <v>5</v>
      </c>
      <c r="H13" s="131" t="s">
        <v>439</v>
      </c>
      <c r="I13" t="s">
        <v>378</v>
      </c>
      <c r="K13" s="169">
        <v>3202102</v>
      </c>
      <c r="L13" s="170" t="s">
        <v>300</v>
      </c>
      <c r="M13" s="171" t="s">
        <v>412</v>
      </c>
      <c r="O13" s="92">
        <v>5</v>
      </c>
      <c r="P13" s="90" t="s">
        <v>168</v>
      </c>
      <c r="R13" s="915"/>
      <c r="S13" s="927"/>
      <c r="T13" s="110" t="s">
        <v>160</v>
      </c>
      <c r="X13" s="283" t="s">
        <v>588</v>
      </c>
      <c r="Z13" s="240" t="s">
        <v>79</v>
      </c>
      <c r="AA13" s="244" t="s">
        <v>505</v>
      </c>
      <c r="AB13" s="256" t="s">
        <v>506</v>
      </c>
      <c r="AC13" s="253" t="s">
        <v>554</v>
      </c>
      <c r="AD13" s="262" t="s">
        <v>558</v>
      </c>
      <c r="AF13" s="122" t="s">
        <v>282</v>
      </c>
      <c r="AG13" s="120">
        <v>3201202</v>
      </c>
      <c r="AH13" s="124"/>
      <c r="AI13" s="124"/>
      <c r="AJ13" s="124"/>
      <c r="AK13" s="124"/>
      <c r="AL13" s="124">
        <v>1</v>
      </c>
      <c r="AM13" s="124"/>
      <c r="AN13" s="124"/>
      <c r="AO13" s="124"/>
      <c r="AP13" s="124"/>
      <c r="AQ13" s="124">
        <f t="shared" si="0"/>
        <v>1</v>
      </c>
      <c r="AR13" s="121" t="s">
        <v>478</v>
      </c>
      <c r="AS13" s="99">
        <v>6</v>
      </c>
      <c r="AT13" s="122" t="s">
        <v>460</v>
      </c>
    </row>
    <row r="14" spans="1:46" ht="33">
      <c r="A14" s="130" t="s">
        <v>341</v>
      </c>
      <c r="C14" s="129" t="s">
        <v>329</v>
      </c>
      <c r="E14" s="131" t="s">
        <v>321</v>
      </c>
      <c r="G14" s="94">
        <v>6</v>
      </c>
      <c r="H14" s="131" t="s">
        <v>284</v>
      </c>
      <c r="I14" t="s">
        <v>379</v>
      </c>
      <c r="K14" s="166">
        <v>3202201</v>
      </c>
      <c r="L14" s="167" t="s">
        <v>284</v>
      </c>
      <c r="M14" s="288" t="s">
        <v>408</v>
      </c>
      <c r="O14" s="92">
        <v>6</v>
      </c>
      <c r="P14" s="90" t="s">
        <v>258</v>
      </c>
      <c r="R14" s="915"/>
      <c r="S14" s="927"/>
      <c r="T14" s="110" t="s">
        <v>161</v>
      </c>
      <c r="X14" s="281" t="s">
        <v>589</v>
      </c>
      <c r="Z14" s="240" t="s">
        <v>80</v>
      </c>
      <c r="AA14" s="244" t="s">
        <v>507</v>
      </c>
      <c r="AB14" s="256" t="s">
        <v>508</v>
      </c>
      <c r="AC14" s="253" t="s">
        <v>554</v>
      </c>
      <c r="AD14" s="262" t="s">
        <v>559</v>
      </c>
      <c r="AF14" s="122" t="s">
        <v>283</v>
      </c>
      <c r="AG14" s="123">
        <v>3202101</v>
      </c>
      <c r="AH14" s="124">
        <v>1</v>
      </c>
      <c r="AI14" s="124"/>
      <c r="AJ14" s="124">
        <v>1</v>
      </c>
      <c r="AK14" s="124"/>
      <c r="AL14" s="124"/>
      <c r="AM14" s="124"/>
      <c r="AN14" s="124">
        <v>1</v>
      </c>
      <c r="AO14" s="124"/>
      <c r="AP14" s="124"/>
      <c r="AQ14" s="124">
        <f t="shared" si="0"/>
        <v>3</v>
      </c>
      <c r="AR14" s="121" t="s">
        <v>478</v>
      </c>
    </row>
    <row r="15" spans="1:46" ht="49.5">
      <c r="A15" s="130" t="s">
        <v>343</v>
      </c>
      <c r="C15" s="129" t="s">
        <v>330</v>
      </c>
      <c r="E15" s="131" t="s">
        <v>322</v>
      </c>
      <c r="G15" s="94">
        <v>7</v>
      </c>
      <c r="H15" s="131" t="s">
        <v>285</v>
      </c>
      <c r="I15" t="s">
        <v>380</v>
      </c>
      <c r="K15" s="166">
        <v>3202202</v>
      </c>
      <c r="L15" s="167" t="s">
        <v>285</v>
      </c>
      <c r="M15" s="288" t="s">
        <v>409</v>
      </c>
      <c r="O15" s="92">
        <v>7</v>
      </c>
      <c r="P15" s="90" t="s">
        <v>171</v>
      </c>
      <c r="R15" s="915"/>
      <c r="S15" s="927"/>
      <c r="T15" s="110" t="s">
        <v>162</v>
      </c>
      <c r="X15" s="281" t="s">
        <v>590</v>
      </c>
      <c r="Z15" s="240" t="s">
        <v>81</v>
      </c>
      <c r="AA15" s="244" t="s">
        <v>509</v>
      </c>
      <c r="AB15" s="256" t="s">
        <v>510</v>
      </c>
      <c r="AC15" s="253" t="s">
        <v>554</v>
      </c>
      <c r="AD15" s="262" t="s">
        <v>560</v>
      </c>
      <c r="AF15" s="122" t="s">
        <v>284</v>
      </c>
      <c r="AG15" s="120">
        <v>3202201</v>
      </c>
      <c r="AH15" s="124"/>
      <c r="AI15" s="124"/>
      <c r="AJ15" s="124">
        <v>1</v>
      </c>
      <c r="AK15" s="124"/>
      <c r="AL15" s="124"/>
      <c r="AM15" s="124"/>
      <c r="AN15" s="124"/>
      <c r="AO15" s="124"/>
      <c r="AP15" s="124"/>
      <c r="AQ15" s="124">
        <f t="shared" si="0"/>
        <v>1</v>
      </c>
      <c r="AR15" s="121" t="s">
        <v>478</v>
      </c>
    </row>
    <row r="16" spans="1:46" ht="38.25">
      <c r="A16" s="130" t="s">
        <v>346</v>
      </c>
      <c r="C16" s="129" t="s">
        <v>331</v>
      </c>
      <c r="E16" s="131" t="s">
        <v>319</v>
      </c>
      <c r="G16" s="94">
        <v>8</v>
      </c>
      <c r="H16" s="131" t="s">
        <v>351</v>
      </c>
      <c r="I16" t="s">
        <v>381</v>
      </c>
      <c r="K16" s="166">
        <v>3202203</v>
      </c>
      <c r="L16" s="167" t="s">
        <v>286</v>
      </c>
      <c r="M16" s="288" t="s">
        <v>410</v>
      </c>
      <c r="O16" s="92">
        <v>8</v>
      </c>
      <c r="P16" s="90" t="s">
        <v>175</v>
      </c>
      <c r="R16" s="915"/>
      <c r="S16" s="927"/>
      <c r="T16" s="110" t="s">
        <v>163</v>
      </c>
      <c r="X16" s="281" t="s">
        <v>591</v>
      </c>
      <c r="Z16" s="240" t="s">
        <v>82</v>
      </c>
      <c r="AA16" s="245" t="s">
        <v>511</v>
      </c>
      <c r="AB16" s="257" t="s">
        <v>512</v>
      </c>
      <c r="AC16" s="253" t="s">
        <v>554</v>
      </c>
      <c r="AD16" s="262" t="s">
        <v>561</v>
      </c>
      <c r="AF16" s="122" t="s">
        <v>285</v>
      </c>
      <c r="AG16" s="120">
        <v>3202202</v>
      </c>
      <c r="AH16" s="124"/>
      <c r="AI16" s="124">
        <v>1</v>
      </c>
      <c r="AJ16" s="124"/>
      <c r="AK16" s="124"/>
      <c r="AL16" s="124"/>
      <c r="AM16" s="124"/>
      <c r="AN16" s="124">
        <v>1</v>
      </c>
      <c r="AO16" s="124"/>
      <c r="AP16" s="124"/>
      <c r="AQ16" s="124">
        <f t="shared" si="0"/>
        <v>2</v>
      </c>
      <c r="AR16" s="121" t="s">
        <v>478</v>
      </c>
    </row>
    <row r="17" spans="3:44" ht="30">
      <c r="C17" s="129" t="s">
        <v>333</v>
      </c>
      <c r="E17" s="131" t="s">
        <v>369</v>
      </c>
      <c r="G17" s="94">
        <v>9</v>
      </c>
      <c r="H17" s="131" t="s">
        <v>279</v>
      </c>
      <c r="I17" t="s">
        <v>373</v>
      </c>
      <c r="K17" s="169">
        <v>3201101</v>
      </c>
      <c r="L17" s="170" t="s">
        <v>279</v>
      </c>
      <c r="M17" s="289" t="s">
        <v>411</v>
      </c>
      <c r="O17" s="92">
        <v>9</v>
      </c>
      <c r="P17" s="90" t="s">
        <v>179</v>
      </c>
      <c r="R17" s="912"/>
      <c r="S17" s="928"/>
      <c r="T17" s="110" t="s">
        <v>164</v>
      </c>
      <c r="X17" s="281" t="s">
        <v>592</v>
      </c>
      <c r="Z17" s="240" t="s">
        <v>83</v>
      </c>
      <c r="AA17" s="246" t="s">
        <v>513</v>
      </c>
      <c r="AB17" s="255" t="s">
        <v>514</v>
      </c>
      <c r="AC17" s="253" t="s">
        <v>554</v>
      </c>
      <c r="AD17" s="262" t="s">
        <v>562</v>
      </c>
      <c r="AF17" s="122" t="s">
        <v>286</v>
      </c>
      <c r="AG17" s="120">
        <v>3202203</v>
      </c>
      <c r="AH17" s="124"/>
      <c r="AI17" s="124"/>
      <c r="AJ17" s="158">
        <v>1</v>
      </c>
      <c r="AK17" s="124"/>
      <c r="AL17" s="124"/>
      <c r="AM17" s="124"/>
      <c r="AN17" s="124"/>
      <c r="AO17" s="124"/>
      <c r="AP17" s="124"/>
      <c r="AQ17" s="124">
        <f t="shared" si="0"/>
        <v>1</v>
      </c>
      <c r="AR17" s="121" t="s">
        <v>478</v>
      </c>
    </row>
    <row r="18" spans="3:44" ht="38.25">
      <c r="C18" s="129" t="s">
        <v>334</v>
      </c>
      <c r="E18" s="131" t="s">
        <v>370</v>
      </c>
      <c r="G18" s="94">
        <v>10</v>
      </c>
      <c r="H18" s="131" t="s">
        <v>280</v>
      </c>
      <c r="I18" t="s">
        <v>374</v>
      </c>
      <c r="K18" s="169">
        <v>3201102</v>
      </c>
      <c r="L18" s="170" t="s">
        <v>280</v>
      </c>
      <c r="M18" s="289" t="s">
        <v>413</v>
      </c>
      <c r="O18" s="92">
        <v>10</v>
      </c>
      <c r="P18" s="90" t="s">
        <v>259</v>
      </c>
      <c r="R18" s="911">
        <v>22</v>
      </c>
      <c r="S18" s="904" t="s">
        <v>165</v>
      </c>
      <c r="T18" s="113" t="s">
        <v>166</v>
      </c>
      <c r="X18" s="281" t="s">
        <v>593</v>
      </c>
      <c r="Z18" s="240" t="s">
        <v>83</v>
      </c>
      <c r="AA18" s="246" t="s">
        <v>515</v>
      </c>
      <c r="AB18" s="255" t="s">
        <v>516</v>
      </c>
      <c r="AC18" s="253" t="s">
        <v>554</v>
      </c>
      <c r="AD18" s="262" t="s">
        <v>563</v>
      </c>
      <c r="AF18" s="122" t="s">
        <v>287</v>
      </c>
      <c r="AG18" s="123">
        <v>3203101</v>
      </c>
      <c r="AH18" s="124">
        <v>1</v>
      </c>
      <c r="AI18" s="124">
        <v>1</v>
      </c>
      <c r="AJ18" s="124">
        <v>1</v>
      </c>
      <c r="AK18" s="124"/>
      <c r="AL18" s="124"/>
      <c r="AM18" s="124">
        <v>2</v>
      </c>
      <c r="AN18" s="124"/>
      <c r="AO18" s="124"/>
      <c r="AP18" s="124">
        <v>1</v>
      </c>
      <c r="AQ18" s="124">
        <f t="shared" si="0"/>
        <v>6</v>
      </c>
      <c r="AR18" s="121" t="s">
        <v>478</v>
      </c>
    </row>
    <row r="19" spans="3:44" ht="36">
      <c r="C19" s="129" t="s">
        <v>336</v>
      </c>
      <c r="E19" s="131" t="s">
        <v>318</v>
      </c>
      <c r="G19" s="94">
        <v>11</v>
      </c>
      <c r="H19" s="131" t="s">
        <v>352</v>
      </c>
      <c r="I19" t="s">
        <v>375</v>
      </c>
      <c r="K19" s="172">
        <v>3201201</v>
      </c>
      <c r="L19" s="173" t="s">
        <v>281</v>
      </c>
      <c r="M19" s="174" t="s">
        <v>414</v>
      </c>
      <c r="O19" s="92">
        <v>11</v>
      </c>
      <c r="P19" s="90" t="s">
        <v>260</v>
      </c>
      <c r="R19" s="912"/>
      <c r="S19" s="905"/>
      <c r="T19" s="113" t="s">
        <v>167</v>
      </c>
      <c r="X19" s="278" t="s">
        <v>597</v>
      </c>
      <c r="Z19" s="240" t="s">
        <v>84</v>
      </c>
      <c r="AA19" s="246" t="s">
        <v>517</v>
      </c>
      <c r="AB19" s="255" t="s">
        <v>518</v>
      </c>
      <c r="AC19" s="253" t="s">
        <v>554</v>
      </c>
      <c r="AD19" s="262" t="s">
        <v>564</v>
      </c>
      <c r="AF19" s="122" t="s">
        <v>288</v>
      </c>
      <c r="AG19" s="123">
        <v>3203102</v>
      </c>
      <c r="AH19" s="124"/>
      <c r="AI19" s="124"/>
      <c r="AJ19" s="124"/>
      <c r="AK19" s="124">
        <v>2</v>
      </c>
      <c r="AL19" s="124"/>
      <c r="AM19" s="124">
        <v>1</v>
      </c>
      <c r="AN19" s="124"/>
      <c r="AO19" s="124"/>
      <c r="AP19" s="124"/>
      <c r="AQ19" s="124">
        <f t="shared" si="0"/>
        <v>3</v>
      </c>
      <c r="AR19" s="121" t="s">
        <v>478</v>
      </c>
    </row>
    <row r="20" spans="3:44" ht="30">
      <c r="C20" s="129" t="s">
        <v>304</v>
      </c>
      <c r="E20" s="154" t="s">
        <v>269</v>
      </c>
      <c r="G20" s="94">
        <v>12</v>
      </c>
      <c r="H20" s="131" t="s">
        <v>353</v>
      </c>
      <c r="I20" t="s">
        <v>376</v>
      </c>
      <c r="K20" s="172">
        <v>3201202</v>
      </c>
      <c r="L20" s="173" t="s">
        <v>282</v>
      </c>
      <c r="M20" s="174" t="s">
        <v>415</v>
      </c>
      <c r="O20" s="92">
        <v>12</v>
      </c>
      <c r="P20" s="90" t="s">
        <v>261</v>
      </c>
      <c r="R20" s="911">
        <v>27</v>
      </c>
      <c r="S20" s="913" t="s">
        <v>168</v>
      </c>
      <c r="T20" s="112" t="s">
        <v>169</v>
      </c>
      <c r="X20" s="283" t="s">
        <v>594</v>
      </c>
      <c r="Z20" s="240" t="s">
        <v>85</v>
      </c>
      <c r="AA20" s="246" t="s">
        <v>519</v>
      </c>
      <c r="AB20" s="255" t="s">
        <v>520</v>
      </c>
      <c r="AC20" s="253" t="s">
        <v>554</v>
      </c>
      <c r="AD20" s="262" t="s">
        <v>565</v>
      </c>
      <c r="AF20" s="122" t="s">
        <v>354</v>
      </c>
      <c r="AG20" s="123">
        <v>3203103</v>
      </c>
      <c r="AH20" s="124">
        <v>1</v>
      </c>
      <c r="AI20" s="124"/>
      <c r="AJ20" s="124">
        <v>2</v>
      </c>
      <c r="AK20" s="124"/>
      <c r="AL20" s="124">
        <v>3</v>
      </c>
      <c r="AM20" s="124">
        <v>3</v>
      </c>
      <c r="AN20" s="124"/>
      <c r="AO20" s="124"/>
      <c r="AP20" s="124">
        <v>1</v>
      </c>
      <c r="AQ20" s="124">
        <f t="shared" si="0"/>
        <v>10</v>
      </c>
      <c r="AR20" s="121" t="s">
        <v>478</v>
      </c>
    </row>
    <row r="21" spans="3:44" ht="33">
      <c r="C21" s="129" t="s">
        <v>338</v>
      </c>
      <c r="G21" s="94">
        <v>13</v>
      </c>
      <c r="H21" s="131" t="s">
        <v>355</v>
      </c>
      <c r="I21" t="s">
        <v>382</v>
      </c>
      <c r="K21" s="160">
        <v>3203101</v>
      </c>
      <c r="L21" s="161" t="s">
        <v>287</v>
      </c>
      <c r="M21" s="162" t="s">
        <v>416</v>
      </c>
      <c r="O21" s="92">
        <v>13</v>
      </c>
      <c r="P21" s="90" t="s">
        <v>262</v>
      </c>
      <c r="R21" s="912"/>
      <c r="S21" s="914"/>
      <c r="T21" s="112" t="s">
        <v>170</v>
      </c>
      <c r="X21" s="279"/>
      <c r="Z21" s="240" t="s">
        <v>86</v>
      </c>
      <c r="AA21" s="247" t="s">
        <v>521</v>
      </c>
      <c r="AB21" s="258" t="s">
        <v>522</v>
      </c>
      <c r="AC21" s="253" t="s">
        <v>554</v>
      </c>
      <c r="AD21" s="262" t="s">
        <v>566</v>
      </c>
      <c r="AF21" s="122" t="s">
        <v>356</v>
      </c>
      <c r="AG21" s="123">
        <v>3203104</v>
      </c>
      <c r="AH21" s="124"/>
      <c r="AI21" s="124"/>
      <c r="AJ21" s="124">
        <v>1</v>
      </c>
      <c r="AK21" s="124"/>
      <c r="AL21" s="125"/>
      <c r="AM21" s="124">
        <v>1</v>
      </c>
      <c r="AN21" s="124"/>
      <c r="AO21" s="124"/>
      <c r="AP21" s="124">
        <v>3</v>
      </c>
      <c r="AQ21" s="124">
        <f t="shared" si="0"/>
        <v>5</v>
      </c>
      <c r="AR21" s="121" t="s">
        <v>478</v>
      </c>
    </row>
    <row r="22" spans="3:44" ht="30">
      <c r="C22" s="129" t="s">
        <v>339</v>
      </c>
      <c r="G22" s="94">
        <v>14</v>
      </c>
      <c r="H22" s="131" t="s">
        <v>288</v>
      </c>
      <c r="I22" t="s">
        <v>383</v>
      </c>
      <c r="K22" s="160">
        <v>3203102</v>
      </c>
      <c r="L22" s="161" t="s">
        <v>288</v>
      </c>
      <c r="M22" s="162" t="s">
        <v>417</v>
      </c>
      <c r="O22" s="92">
        <v>14</v>
      </c>
      <c r="P22" s="90" t="s">
        <v>185</v>
      </c>
      <c r="R22" s="911">
        <v>34</v>
      </c>
      <c r="S22" s="916" t="s">
        <v>171</v>
      </c>
      <c r="T22" s="116" t="s">
        <v>172</v>
      </c>
      <c r="Z22" s="240" t="s">
        <v>87</v>
      </c>
      <c r="AA22" s="248" t="s">
        <v>523</v>
      </c>
      <c r="AB22" s="246" t="s">
        <v>524</v>
      </c>
      <c r="AC22" s="253" t="s">
        <v>554</v>
      </c>
      <c r="AD22" s="262" t="s">
        <v>567</v>
      </c>
      <c r="AF22" s="122" t="s">
        <v>289</v>
      </c>
      <c r="AG22" s="123">
        <v>3203201</v>
      </c>
      <c r="AH22" s="124"/>
      <c r="AI22" s="124"/>
      <c r="AJ22" s="124"/>
      <c r="AK22" s="124">
        <v>1</v>
      </c>
      <c r="AL22" s="124"/>
      <c r="AM22" s="124"/>
      <c r="AN22" s="124"/>
      <c r="AO22" s="124"/>
      <c r="AP22" s="124"/>
      <c r="AQ22" s="124">
        <f t="shared" si="0"/>
        <v>1</v>
      </c>
      <c r="AR22" s="121" t="s">
        <v>478</v>
      </c>
    </row>
    <row r="23" spans="3:44" ht="45">
      <c r="C23" s="129" t="s">
        <v>340</v>
      </c>
      <c r="G23" s="94">
        <v>15</v>
      </c>
      <c r="H23" s="131" t="s">
        <v>440</v>
      </c>
      <c r="I23" t="s">
        <v>384</v>
      </c>
      <c r="K23" s="160">
        <v>3203103</v>
      </c>
      <c r="L23" s="161" t="s">
        <v>354</v>
      </c>
      <c r="M23" s="162" t="s">
        <v>418</v>
      </c>
      <c r="O23" s="92">
        <v>15</v>
      </c>
      <c r="P23" s="90" t="s">
        <v>191</v>
      </c>
      <c r="R23" s="915"/>
      <c r="S23" s="917"/>
      <c r="T23" s="116" t="s">
        <v>173</v>
      </c>
      <c r="Z23" s="240" t="s">
        <v>82</v>
      </c>
      <c r="AA23" s="249" t="s">
        <v>525</v>
      </c>
      <c r="AB23" s="259" t="s">
        <v>526</v>
      </c>
      <c r="AC23" s="253" t="s">
        <v>554</v>
      </c>
      <c r="AD23" s="262" t="s">
        <v>568</v>
      </c>
      <c r="AF23" s="122" t="s">
        <v>290</v>
      </c>
      <c r="AG23" s="123">
        <v>3205101</v>
      </c>
      <c r="AH23" s="124"/>
      <c r="AI23" s="124">
        <v>1</v>
      </c>
      <c r="AJ23" s="124">
        <v>1</v>
      </c>
      <c r="AK23" s="124">
        <v>3</v>
      </c>
      <c r="AL23" s="124"/>
      <c r="AM23" s="124"/>
      <c r="AN23" s="124"/>
      <c r="AO23" s="124"/>
      <c r="AP23" s="124"/>
      <c r="AQ23" s="124">
        <f t="shared" si="0"/>
        <v>5</v>
      </c>
      <c r="AR23" s="121" t="s">
        <v>478</v>
      </c>
    </row>
    <row r="24" spans="3:44" ht="38.25">
      <c r="C24" s="129" t="s">
        <v>342</v>
      </c>
      <c r="G24" s="94">
        <v>16</v>
      </c>
      <c r="H24" s="131" t="s">
        <v>356</v>
      </c>
      <c r="I24" t="s">
        <v>385</v>
      </c>
      <c r="K24" s="160">
        <v>3203104</v>
      </c>
      <c r="L24" s="161" t="s">
        <v>356</v>
      </c>
      <c r="M24" s="162" t="s">
        <v>419</v>
      </c>
      <c r="O24" s="92">
        <v>16</v>
      </c>
      <c r="P24" s="90" t="s">
        <v>197</v>
      </c>
      <c r="R24" s="912"/>
      <c r="S24" s="918"/>
      <c r="T24" s="116" t="s">
        <v>174</v>
      </c>
      <c r="Z24" s="240" t="s">
        <v>83</v>
      </c>
      <c r="AA24" s="250" t="s">
        <v>527</v>
      </c>
      <c r="AB24" s="260" t="s">
        <v>528</v>
      </c>
      <c r="AC24" s="253" t="s">
        <v>554</v>
      </c>
      <c r="AD24" s="262" t="s">
        <v>569</v>
      </c>
      <c r="AF24" s="122" t="s">
        <v>291</v>
      </c>
      <c r="AG24" s="123">
        <v>3205102</v>
      </c>
      <c r="AH24" s="124"/>
      <c r="AI24" s="124"/>
      <c r="AJ24" s="124">
        <v>1</v>
      </c>
      <c r="AK24" s="124"/>
      <c r="AL24" s="124"/>
      <c r="AM24" s="124"/>
      <c r="AN24" s="124"/>
      <c r="AO24" s="124"/>
      <c r="AP24" s="124"/>
      <c r="AQ24" s="124">
        <f t="shared" si="0"/>
        <v>1</v>
      </c>
      <c r="AR24" s="121" t="s">
        <v>478</v>
      </c>
    </row>
    <row r="25" spans="3:44" ht="36">
      <c r="C25" s="129" t="s">
        <v>344</v>
      </c>
      <c r="G25" s="94">
        <v>17</v>
      </c>
      <c r="H25" s="131" t="s">
        <v>289</v>
      </c>
      <c r="I25" t="s">
        <v>386</v>
      </c>
      <c r="K25" s="175">
        <v>3203201</v>
      </c>
      <c r="L25" s="176" t="s">
        <v>289</v>
      </c>
      <c r="M25" s="177" t="s">
        <v>420</v>
      </c>
      <c r="O25" s="92">
        <v>17</v>
      </c>
      <c r="P25" s="90" t="s">
        <v>200</v>
      </c>
      <c r="R25" s="911">
        <v>39</v>
      </c>
      <c r="S25" s="919" t="s">
        <v>175</v>
      </c>
      <c r="T25" s="117" t="s">
        <v>176</v>
      </c>
      <c r="Z25" s="240" t="s">
        <v>84</v>
      </c>
      <c r="AA25" s="246" t="s">
        <v>529</v>
      </c>
      <c r="AB25" s="246" t="s">
        <v>530</v>
      </c>
      <c r="AC25" s="253" t="s">
        <v>554</v>
      </c>
      <c r="AD25" s="262" t="s">
        <v>570</v>
      </c>
      <c r="AF25" s="122" t="s">
        <v>292</v>
      </c>
      <c r="AG25" s="123">
        <v>3205103</v>
      </c>
      <c r="AH25" s="124"/>
      <c r="AI25" s="124"/>
      <c r="AJ25" s="124">
        <v>2</v>
      </c>
      <c r="AK25" s="124">
        <v>1</v>
      </c>
      <c r="AL25" s="124">
        <v>1</v>
      </c>
      <c r="AM25" s="124"/>
      <c r="AN25" s="124"/>
      <c r="AO25" s="124"/>
      <c r="AP25" s="124"/>
      <c r="AQ25" s="124">
        <f t="shared" si="0"/>
        <v>4</v>
      </c>
      <c r="AR25" s="121" t="s">
        <v>478</v>
      </c>
    </row>
    <row r="26" spans="3:44" ht="24">
      <c r="C26" s="129" t="s">
        <v>345</v>
      </c>
      <c r="G26" s="94">
        <v>18</v>
      </c>
      <c r="H26" s="131" t="s">
        <v>441</v>
      </c>
      <c r="I26" t="s">
        <v>398</v>
      </c>
      <c r="K26" s="166">
        <v>3299101</v>
      </c>
      <c r="L26" s="167" t="s">
        <v>297</v>
      </c>
      <c r="M26" s="168" t="s">
        <v>421</v>
      </c>
      <c r="O26" s="92">
        <v>18</v>
      </c>
      <c r="P26" s="90" t="s">
        <v>204</v>
      </c>
      <c r="R26" s="915"/>
      <c r="S26" s="920"/>
      <c r="T26" s="117" t="s">
        <v>177</v>
      </c>
      <c r="Z26" s="240" t="s">
        <v>85</v>
      </c>
      <c r="AA26" s="248" t="s">
        <v>531</v>
      </c>
      <c r="AB26" s="246" t="s">
        <v>532</v>
      </c>
      <c r="AC26" s="253" t="s">
        <v>554</v>
      </c>
      <c r="AD26" s="262" t="s">
        <v>571</v>
      </c>
      <c r="AF26" s="122" t="s">
        <v>293</v>
      </c>
      <c r="AG26" s="123">
        <v>3206101</v>
      </c>
      <c r="AH26" s="124"/>
      <c r="AI26" s="124"/>
      <c r="AJ26" s="124">
        <v>1</v>
      </c>
      <c r="AK26" s="124"/>
      <c r="AL26" s="124"/>
      <c r="AM26" s="124"/>
      <c r="AN26" s="124"/>
      <c r="AO26" s="124"/>
      <c r="AP26" s="124"/>
      <c r="AQ26" s="124">
        <f t="shared" si="0"/>
        <v>1</v>
      </c>
      <c r="AR26" s="121" t="s">
        <v>478</v>
      </c>
    </row>
    <row r="27" spans="3:44" ht="38.25">
      <c r="C27" s="129" t="s">
        <v>347</v>
      </c>
      <c r="G27" s="94">
        <v>19</v>
      </c>
      <c r="H27" s="131" t="s">
        <v>357</v>
      </c>
      <c r="I27" t="s">
        <v>399</v>
      </c>
      <c r="K27" s="166">
        <v>3299102</v>
      </c>
      <c r="L27" s="167" t="s">
        <v>298</v>
      </c>
      <c r="M27" s="168" t="s">
        <v>422</v>
      </c>
      <c r="O27" s="92">
        <v>19</v>
      </c>
      <c r="P27" s="90" t="s">
        <v>263</v>
      </c>
      <c r="R27" s="912"/>
      <c r="S27" s="921"/>
      <c r="T27" s="117" t="s">
        <v>178</v>
      </c>
      <c r="Z27" s="240" t="s">
        <v>86</v>
      </c>
      <c r="AA27" s="251" t="s">
        <v>533</v>
      </c>
      <c r="AB27" s="261" t="s">
        <v>492</v>
      </c>
      <c r="AC27" s="253" t="s">
        <v>554</v>
      </c>
      <c r="AD27" s="262" t="s">
        <v>572</v>
      </c>
      <c r="AF27" s="122" t="s">
        <v>294</v>
      </c>
      <c r="AG27" s="123">
        <v>3206102</v>
      </c>
      <c r="AH27" s="124"/>
      <c r="AI27" s="124"/>
      <c r="AJ27" s="124"/>
      <c r="AK27" s="124"/>
      <c r="AL27" s="124"/>
      <c r="AM27" s="124">
        <v>1</v>
      </c>
      <c r="AN27" s="124"/>
      <c r="AO27" s="124"/>
      <c r="AP27" s="124"/>
      <c r="AQ27" s="124">
        <f t="shared" si="0"/>
        <v>1</v>
      </c>
      <c r="AR27" s="227" t="s">
        <v>478</v>
      </c>
    </row>
    <row r="28" spans="3:44" ht="25.5">
      <c r="C28" s="129" t="s">
        <v>348</v>
      </c>
      <c r="G28" s="94">
        <v>20</v>
      </c>
      <c r="H28" s="131" t="s">
        <v>442</v>
      </c>
      <c r="I28" t="s">
        <v>400</v>
      </c>
      <c r="K28" s="166">
        <v>3299103</v>
      </c>
      <c r="L28" s="167" t="s">
        <v>307</v>
      </c>
      <c r="M28" s="168" t="s">
        <v>423</v>
      </c>
      <c r="O28" s="92">
        <v>20</v>
      </c>
      <c r="P28" s="90" t="s">
        <v>207</v>
      </c>
      <c r="R28" s="911">
        <v>44</v>
      </c>
      <c r="S28" s="930" t="s">
        <v>179</v>
      </c>
      <c r="T28" s="118" t="s">
        <v>180</v>
      </c>
      <c r="Z28" s="240" t="s">
        <v>85</v>
      </c>
      <c r="AA28" s="248" t="s">
        <v>534</v>
      </c>
      <c r="AB28" s="255" t="s">
        <v>535</v>
      </c>
      <c r="AC28" s="253" t="s">
        <v>554</v>
      </c>
      <c r="AD28" s="262" t="s">
        <v>573</v>
      </c>
      <c r="AF28" s="122" t="s">
        <v>295</v>
      </c>
      <c r="AG28" s="123">
        <v>3208102</v>
      </c>
      <c r="AH28" s="124"/>
      <c r="AI28" s="124"/>
      <c r="AJ28" s="124">
        <v>1</v>
      </c>
      <c r="AK28" s="124">
        <v>3</v>
      </c>
      <c r="AL28" s="124"/>
      <c r="AM28" s="124"/>
      <c r="AN28" s="124">
        <v>1</v>
      </c>
      <c r="AO28" s="124"/>
      <c r="AP28" s="124"/>
      <c r="AQ28" s="124">
        <f t="shared" si="0"/>
        <v>5</v>
      </c>
      <c r="AR28" s="227" t="s">
        <v>478</v>
      </c>
    </row>
    <row r="29" spans="3:44" ht="25.5">
      <c r="G29" s="94">
        <v>21</v>
      </c>
      <c r="H29" s="131" t="s">
        <v>443</v>
      </c>
      <c r="I29" t="s">
        <v>401</v>
      </c>
      <c r="K29" s="166">
        <v>3299104</v>
      </c>
      <c r="L29" s="167" t="s">
        <v>308</v>
      </c>
      <c r="M29" s="168" t="s">
        <v>424</v>
      </c>
      <c r="O29" s="92">
        <v>21</v>
      </c>
      <c r="P29" s="90" t="s">
        <v>212</v>
      </c>
      <c r="R29" s="915"/>
      <c r="S29" s="931"/>
      <c r="T29" s="118" t="s">
        <v>181</v>
      </c>
      <c r="Z29" s="240" t="s">
        <v>86</v>
      </c>
      <c r="AA29" s="248" t="s">
        <v>536</v>
      </c>
      <c r="AB29" s="255" t="s">
        <v>537</v>
      </c>
      <c r="AC29" s="253" t="s">
        <v>554</v>
      </c>
      <c r="AD29" s="262" t="s">
        <v>574</v>
      </c>
      <c r="AF29" s="122" t="s">
        <v>296</v>
      </c>
      <c r="AG29" s="123">
        <v>3208103</v>
      </c>
      <c r="AH29" s="124"/>
      <c r="AI29" s="124"/>
      <c r="AJ29" s="124">
        <v>2</v>
      </c>
      <c r="AK29" s="124"/>
      <c r="AL29" s="124"/>
      <c r="AM29" s="124"/>
      <c r="AN29" s="124"/>
      <c r="AO29" s="124"/>
      <c r="AP29" s="124"/>
      <c r="AQ29" s="124">
        <f t="shared" si="0"/>
        <v>2</v>
      </c>
      <c r="AR29" s="227" t="s">
        <v>478</v>
      </c>
    </row>
    <row r="30" spans="3:44" ht="38.25">
      <c r="G30" s="94">
        <v>22</v>
      </c>
      <c r="H30" s="131" t="s">
        <v>444</v>
      </c>
      <c r="I30" t="s">
        <v>402</v>
      </c>
      <c r="K30" s="166">
        <v>3299105</v>
      </c>
      <c r="L30" s="167" t="s">
        <v>299</v>
      </c>
      <c r="M30" s="168" t="s">
        <v>425</v>
      </c>
      <c r="O30" s="92">
        <v>22</v>
      </c>
      <c r="P30" s="90" t="s">
        <v>217</v>
      </c>
      <c r="R30" s="915"/>
      <c r="S30" s="931"/>
      <c r="T30" s="118" t="s">
        <v>182</v>
      </c>
      <c r="Z30" s="240" t="s">
        <v>85</v>
      </c>
      <c r="AA30" s="248" t="s">
        <v>538</v>
      </c>
      <c r="AB30" s="255" t="s">
        <v>539</v>
      </c>
      <c r="AC30" s="253" t="s">
        <v>554</v>
      </c>
      <c r="AD30" s="262" t="s">
        <v>575</v>
      </c>
      <c r="AF30" s="122" t="s">
        <v>297</v>
      </c>
      <c r="AG30" s="123">
        <v>3299101</v>
      </c>
      <c r="AH30" s="124">
        <v>2</v>
      </c>
      <c r="AI30" s="124">
        <v>3</v>
      </c>
      <c r="AJ30" s="124">
        <v>4</v>
      </c>
      <c r="AK30" s="124">
        <v>7</v>
      </c>
      <c r="AL30" s="124">
        <v>8</v>
      </c>
      <c r="AM30" s="124">
        <v>2</v>
      </c>
      <c r="AN30" s="124">
        <v>4</v>
      </c>
      <c r="AO30" s="124"/>
      <c r="AP30" s="124">
        <v>2</v>
      </c>
      <c r="AQ30" s="124">
        <f t="shared" si="0"/>
        <v>32</v>
      </c>
      <c r="AR30" s="227" t="s">
        <v>478</v>
      </c>
    </row>
    <row r="31" spans="3:44" ht="38.25">
      <c r="G31" s="94">
        <v>23</v>
      </c>
      <c r="H31" s="131" t="s">
        <v>358</v>
      </c>
      <c r="I31" s="159">
        <v>22320308101</v>
      </c>
      <c r="K31" s="169">
        <v>3208101</v>
      </c>
      <c r="L31" s="170" t="s">
        <v>305</v>
      </c>
      <c r="M31" s="171" t="s">
        <v>426</v>
      </c>
      <c r="O31" s="92">
        <v>23</v>
      </c>
      <c r="P31" s="90" t="s">
        <v>220</v>
      </c>
      <c r="R31" s="915"/>
      <c r="S31" s="931"/>
      <c r="T31" s="118" t="s">
        <v>183</v>
      </c>
      <c r="Z31" s="240" t="s">
        <v>86</v>
      </c>
      <c r="AA31" s="252" t="s">
        <v>540</v>
      </c>
      <c r="AB31" s="246" t="s">
        <v>541</v>
      </c>
      <c r="AC31" s="253" t="s">
        <v>554</v>
      </c>
      <c r="AD31" s="262" t="s">
        <v>576</v>
      </c>
      <c r="AF31" s="122" t="s">
        <v>298</v>
      </c>
      <c r="AG31" s="123">
        <v>3299102</v>
      </c>
      <c r="AH31" s="124">
        <v>1</v>
      </c>
      <c r="AI31" s="124">
        <v>3</v>
      </c>
      <c r="AJ31" s="124">
        <v>8</v>
      </c>
      <c r="AK31" s="124">
        <v>9</v>
      </c>
      <c r="AL31" s="124">
        <v>14</v>
      </c>
      <c r="AM31" s="124">
        <v>14</v>
      </c>
      <c r="AN31" s="124">
        <v>2</v>
      </c>
      <c r="AO31" s="124">
        <v>10</v>
      </c>
      <c r="AP31" s="124">
        <v>3</v>
      </c>
      <c r="AQ31" s="124">
        <f t="shared" si="0"/>
        <v>64</v>
      </c>
      <c r="AR31" s="227" t="s">
        <v>478</v>
      </c>
    </row>
    <row r="32" spans="3:44" ht="33">
      <c r="G32" s="94">
        <v>24</v>
      </c>
      <c r="H32" s="131" t="s">
        <v>295</v>
      </c>
      <c r="I32" t="s">
        <v>395</v>
      </c>
      <c r="K32" s="169">
        <v>3208102</v>
      </c>
      <c r="L32" s="170" t="s">
        <v>295</v>
      </c>
      <c r="M32" s="171" t="s">
        <v>427</v>
      </c>
      <c r="O32" s="92">
        <v>24</v>
      </c>
      <c r="P32" s="90" t="s">
        <v>226</v>
      </c>
      <c r="R32" s="915"/>
      <c r="S32" s="932"/>
      <c r="T32" s="118" t="s">
        <v>184</v>
      </c>
      <c r="Z32" s="240" t="s">
        <v>85</v>
      </c>
      <c r="AA32" s="248" t="s">
        <v>542</v>
      </c>
      <c r="AB32" s="246" t="s">
        <v>543</v>
      </c>
      <c r="AC32" s="253" t="s">
        <v>554</v>
      </c>
      <c r="AD32" s="262" t="s">
        <v>577</v>
      </c>
      <c r="AF32" s="122" t="s">
        <v>299</v>
      </c>
      <c r="AG32" s="123">
        <v>3299105</v>
      </c>
      <c r="AH32" s="124"/>
      <c r="AI32" s="124">
        <v>1</v>
      </c>
      <c r="AJ32" s="124"/>
      <c r="AK32" s="124"/>
      <c r="AL32" s="124">
        <v>1</v>
      </c>
      <c r="AM32" s="124">
        <v>1</v>
      </c>
      <c r="AN32" s="124"/>
      <c r="AO32" s="124">
        <v>1</v>
      </c>
      <c r="AP32" s="124"/>
      <c r="AQ32" s="124">
        <f t="shared" si="0"/>
        <v>4</v>
      </c>
      <c r="AR32" s="227" t="s">
        <v>478</v>
      </c>
    </row>
    <row r="33" spans="7:44" ht="63.75">
      <c r="G33" s="94">
        <v>25</v>
      </c>
      <c r="H33" s="131" t="s">
        <v>445</v>
      </c>
      <c r="I33" t="s">
        <v>396</v>
      </c>
      <c r="K33" s="169">
        <v>3208103</v>
      </c>
      <c r="L33" s="170" t="s">
        <v>296</v>
      </c>
      <c r="M33" s="171" t="s">
        <v>428</v>
      </c>
      <c r="O33" s="92">
        <v>25</v>
      </c>
      <c r="P33" s="90" t="s">
        <v>232</v>
      </c>
      <c r="R33" s="911">
        <v>60</v>
      </c>
      <c r="S33" s="933" t="s">
        <v>185</v>
      </c>
      <c r="T33" s="119" t="s">
        <v>186</v>
      </c>
      <c r="Z33" s="240" t="s">
        <v>85</v>
      </c>
      <c r="AA33" s="248" t="s">
        <v>544</v>
      </c>
      <c r="AB33" s="255" t="s">
        <v>545</v>
      </c>
      <c r="AC33" s="253" t="s">
        <v>554</v>
      </c>
      <c r="AD33" s="262" t="s">
        <v>578</v>
      </c>
      <c r="AF33" s="156" t="s">
        <v>300</v>
      </c>
      <c r="AG33" s="157">
        <v>3202102</v>
      </c>
      <c r="AH33" s="185"/>
      <c r="AI33" s="185"/>
      <c r="AJ33" s="185"/>
      <c r="AK33" s="185"/>
      <c r="AL33" s="185"/>
      <c r="AM33" s="185"/>
      <c r="AN33" s="185"/>
      <c r="AO33" s="185"/>
      <c r="AP33" s="185"/>
      <c r="AQ33" s="158">
        <f t="shared" si="0"/>
        <v>0</v>
      </c>
      <c r="AR33" s="122" t="s">
        <v>479</v>
      </c>
    </row>
    <row r="34" spans="7:44" ht="63.75">
      <c r="G34" s="94">
        <v>26</v>
      </c>
      <c r="H34" s="131" t="s">
        <v>446</v>
      </c>
      <c r="I34" t="s">
        <v>397</v>
      </c>
      <c r="K34" s="169">
        <v>3208104</v>
      </c>
      <c r="L34" s="170" t="s">
        <v>306</v>
      </c>
      <c r="M34" s="171" t="s">
        <v>429</v>
      </c>
      <c r="O34" s="92">
        <v>26</v>
      </c>
      <c r="P34" s="93" t="s">
        <v>241</v>
      </c>
      <c r="R34" s="915"/>
      <c r="S34" s="934"/>
      <c r="T34" s="119" t="s">
        <v>187</v>
      </c>
      <c r="Z34" s="240" t="s">
        <v>85</v>
      </c>
      <c r="AA34" s="248" t="s">
        <v>546</v>
      </c>
      <c r="AB34" s="246" t="s">
        <v>547</v>
      </c>
      <c r="AC34" s="253" t="s">
        <v>554</v>
      </c>
      <c r="AD34" s="262" t="s">
        <v>579</v>
      </c>
      <c r="AF34" s="156" t="s">
        <v>301</v>
      </c>
      <c r="AG34" s="157">
        <v>3204101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58">
        <f t="shared" si="0"/>
        <v>0</v>
      </c>
      <c r="AR34" s="122" t="s">
        <v>479</v>
      </c>
    </row>
    <row r="35" spans="7:44" ht="63.75">
      <c r="G35" s="94">
        <v>27</v>
      </c>
      <c r="H35" s="131" t="s">
        <v>301</v>
      </c>
      <c r="I35" t="s">
        <v>387</v>
      </c>
      <c r="K35" s="172">
        <v>3204101</v>
      </c>
      <c r="L35" s="173" t="s">
        <v>301</v>
      </c>
      <c r="M35" s="290" t="s">
        <v>430</v>
      </c>
      <c r="O35" s="178">
        <v>27</v>
      </c>
      <c r="P35" s="95" t="s">
        <v>249</v>
      </c>
      <c r="R35" s="915"/>
      <c r="S35" s="934"/>
      <c r="T35" s="119" t="s">
        <v>188</v>
      </c>
      <c r="Z35" s="240" t="s">
        <v>85</v>
      </c>
      <c r="AA35" s="246" t="s">
        <v>548</v>
      </c>
      <c r="AB35" s="246" t="s">
        <v>549</v>
      </c>
      <c r="AC35" s="253" t="s">
        <v>554</v>
      </c>
      <c r="AD35" s="262" t="s">
        <v>580</v>
      </c>
      <c r="AF35" s="156" t="s">
        <v>302</v>
      </c>
      <c r="AG35" s="157">
        <v>3204102</v>
      </c>
      <c r="AH35" s="185"/>
      <c r="AI35" s="185"/>
      <c r="AJ35" s="185"/>
      <c r="AK35" s="185"/>
      <c r="AL35" s="185"/>
      <c r="AM35" s="185"/>
      <c r="AN35" s="185"/>
      <c r="AO35" s="185"/>
      <c r="AP35" s="185"/>
      <c r="AQ35" s="158">
        <f t="shared" si="0"/>
        <v>0</v>
      </c>
      <c r="AR35" s="122" t="s">
        <v>479</v>
      </c>
    </row>
    <row r="36" spans="7:44" ht="63.75">
      <c r="G36" s="94">
        <v>28</v>
      </c>
      <c r="H36" s="131" t="s">
        <v>302</v>
      </c>
      <c r="I36" t="s">
        <v>388</v>
      </c>
      <c r="K36" s="172">
        <v>3204102</v>
      </c>
      <c r="L36" s="173" t="s">
        <v>302</v>
      </c>
      <c r="M36" s="174" t="s">
        <v>431</v>
      </c>
      <c r="O36" s="179">
        <v>28</v>
      </c>
      <c r="P36" s="180" t="s">
        <v>269</v>
      </c>
      <c r="R36" s="915"/>
      <c r="S36" s="934"/>
      <c r="T36" s="119" t="s">
        <v>189</v>
      </c>
      <c r="Z36" s="240" t="s">
        <v>85</v>
      </c>
      <c r="AA36" s="108" t="s">
        <v>452</v>
      </c>
      <c r="AB36" s="246" t="s">
        <v>553</v>
      </c>
      <c r="AC36" s="253" t="s">
        <v>554</v>
      </c>
      <c r="AD36" s="400" t="s">
        <v>1005</v>
      </c>
      <c r="AF36" s="156" t="s">
        <v>303</v>
      </c>
      <c r="AG36" s="157">
        <v>3204103</v>
      </c>
      <c r="AH36" s="185"/>
      <c r="AI36" s="185"/>
      <c r="AJ36" s="185"/>
      <c r="AK36" s="185"/>
      <c r="AL36" s="185"/>
      <c r="AM36" s="185"/>
      <c r="AN36" s="185"/>
      <c r="AO36" s="185"/>
      <c r="AP36" s="185"/>
      <c r="AQ36" s="158">
        <f t="shared" si="0"/>
        <v>0</v>
      </c>
      <c r="AR36" s="122" t="s">
        <v>479</v>
      </c>
    </row>
    <row r="37" spans="7:44" ht="63.75">
      <c r="G37" s="94">
        <v>29</v>
      </c>
      <c r="H37" s="131" t="s">
        <v>447</v>
      </c>
      <c r="I37" t="s">
        <v>389</v>
      </c>
      <c r="K37" s="172">
        <v>3204103</v>
      </c>
      <c r="L37" s="173" t="s">
        <v>303</v>
      </c>
      <c r="M37" s="174" t="s">
        <v>432</v>
      </c>
      <c r="R37" s="912"/>
      <c r="S37" s="935"/>
      <c r="T37" s="119" t="s">
        <v>190</v>
      </c>
      <c r="Z37" s="240" t="s">
        <v>88</v>
      </c>
      <c r="AA37" s="108" t="s">
        <v>452</v>
      </c>
      <c r="AB37" s="246" t="s">
        <v>550</v>
      </c>
      <c r="AC37" s="253" t="s">
        <v>554</v>
      </c>
      <c r="AD37" s="400" t="s">
        <v>1006</v>
      </c>
      <c r="AF37" s="156" t="s">
        <v>304</v>
      </c>
      <c r="AG37" s="157">
        <v>3206103</v>
      </c>
      <c r="AH37" s="185"/>
      <c r="AI37" s="185"/>
      <c r="AJ37" s="185"/>
      <c r="AK37" s="185"/>
      <c r="AL37" s="185"/>
      <c r="AM37" s="185"/>
      <c r="AN37" s="185"/>
      <c r="AO37" s="185"/>
      <c r="AP37" s="185"/>
      <c r="AQ37" s="158">
        <f t="shared" si="0"/>
        <v>0</v>
      </c>
      <c r="AR37" s="122" t="s">
        <v>479</v>
      </c>
    </row>
    <row r="38" spans="7:44" ht="63.75">
      <c r="G38" s="94">
        <v>30</v>
      </c>
      <c r="H38" s="131" t="s">
        <v>293</v>
      </c>
      <c r="I38">
        <v>22320306101</v>
      </c>
      <c r="K38" s="160">
        <v>3206101</v>
      </c>
      <c r="L38" s="161" t="s">
        <v>293</v>
      </c>
      <c r="M38" s="162" t="s">
        <v>433</v>
      </c>
      <c r="R38" s="911">
        <v>66</v>
      </c>
      <c r="S38" s="936" t="s">
        <v>191</v>
      </c>
      <c r="T38" s="114" t="s">
        <v>192</v>
      </c>
      <c r="Z38" s="240" t="s">
        <v>89</v>
      </c>
      <c r="AA38" s="108" t="s">
        <v>452</v>
      </c>
      <c r="AB38" s="246" t="s">
        <v>551</v>
      </c>
      <c r="AC38" s="253" t="s">
        <v>554</v>
      </c>
      <c r="AD38" s="400" t="s">
        <v>1007</v>
      </c>
      <c r="AF38" s="156" t="s">
        <v>305</v>
      </c>
      <c r="AG38" s="157">
        <v>3208101</v>
      </c>
      <c r="AH38" s="185"/>
      <c r="AI38" s="185"/>
      <c r="AJ38" s="185"/>
      <c r="AK38" s="185"/>
      <c r="AL38" s="185"/>
      <c r="AM38" s="185"/>
      <c r="AN38" s="185"/>
      <c r="AO38" s="185"/>
      <c r="AP38" s="185"/>
      <c r="AQ38" s="158">
        <f t="shared" si="0"/>
        <v>0</v>
      </c>
      <c r="AR38" s="122" t="s">
        <v>479</v>
      </c>
    </row>
    <row r="39" spans="7:44" ht="63.75">
      <c r="G39" s="94">
        <v>31</v>
      </c>
      <c r="H39" s="131" t="s">
        <v>294</v>
      </c>
      <c r="I39" t="s">
        <v>393</v>
      </c>
      <c r="K39" s="160">
        <v>3206102</v>
      </c>
      <c r="L39" s="161" t="s">
        <v>294</v>
      </c>
      <c r="M39" s="162" t="s">
        <v>434</v>
      </c>
      <c r="R39" s="915"/>
      <c r="S39" s="937"/>
      <c r="T39" s="114" t="s">
        <v>193</v>
      </c>
      <c r="Z39" s="241" t="s">
        <v>90</v>
      </c>
      <c r="AA39" s="108" t="s">
        <v>452</v>
      </c>
      <c r="AB39" s="108" t="s">
        <v>452</v>
      </c>
      <c r="AC39" s="253" t="s">
        <v>554</v>
      </c>
      <c r="AD39" s="400" t="s">
        <v>1008</v>
      </c>
      <c r="AF39" s="156" t="s">
        <v>306</v>
      </c>
      <c r="AG39" s="157">
        <v>3208104</v>
      </c>
      <c r="AH39" s="185"/>
      <c r="AI39" s="185"/>
      <c r="AJ39" s="185"/>
      <c r="AK39" s="185"/>
      <c r="AL39" s="185"/>
      <c r="AM39" s="185"/>
      <c r="AN39" s="185"/>
      <c r="AO39" s="185"/>
      <c r="AP39" s="185"/>
      <c r="AQ39" s="158">
        <f t="shared" si="0"/>
        <v>0</v>
      </c>
      <c r="AR39" s="122" t="s">
        <v>479</v>
      </c>
    </row>
    <row r="40" spans="7:44" ht="63.75">
      <c r="G40" s="94">
        <v>32</v>
      </c>
      <c r="H40" s="131" t="s">
        <v>304</v>
      </c>
      <c r="I40" t="s">
        <v>394</v>
      </c>
      <c r="K40" s="160">
        <v>3206103</v>
      </c>
      <c r="L40" s="161" t="s">
        <v>304</v>
      </c>
      <c r="M40" s="162" t="s">
        <v>435</v>
      </c>
      <c r="R40" s="915"/>
      <c r="S40" s="937"/>
      <c r="T40" s="114" t="s">
        <v>194</v>
      </c>
      <c r="Z40" s="241" t="s">
        <v>91</v>
      </c>
      <c r="AA40" s="108" t="s">
        <v>452</v>
      </c>
      <c r="AB40" s="108" t="s">
        <v>452</v>
      </c>
      <c r="AC40" s="253" t="s">
        <v>554</v>
      </c>
      <c r="AD40" s="400" t="s">
        <v>1009</v>
      </c>
      <c r="AF40" s="156" t="s">
        <v>307</v>
      </c>
      <c r="AG40" s="157">
        <v>3299103</v>
      </c>
      <c r="AH40" s="185"/>
      <c r="AI40" s="185"/>
      <c r="AJ40" s="185"/>
      <c r="AK40" s="185"/>
      <c r="AL40" s="185"/>
      <c r="AM40" s="185"/>
      <c r="AN40" s="185"/>
      <c r="AO40" s="185"/>
      <c r="AP40" s="185"/>
      <c r="AQ40" s="158">
        <f t="shared" si="0"/>
        <v>0</v>
      </c>
      <c r="AR40" s="122" t="s">
        <v>479</v>
      </c>
    </row>
    <row r="41" spans="7:44" ht="63.75">
      <c r="G41" s="155" t="s">
        <v>371</v>
      </c>
      <c r="H41" s="131" t="s">
        <v>372</v>
      </c>
      <c r="I41" t="s">
        <v>1042</v>
      </c>
      <c r="R41" s="915"/>
      <c r="S41" s="937"/>
      <c r="T41" s="114" t="s">
        <v>195</v>
      </c>
      <c r="Z41" s="241" t="s">
        <v>92</v>
      </c>
      <c r="AA41" s="108"/>
      <c r="AB41" s="108"/>
      <c r="AC41" s="253" t="s">
        <v>554</v>
      </c>
      <c r="AD41" s="400" t="s">
        <v>1010</v>
      </c>
      <c r="AF41" s="122" t="s">
        <v>308</v>
      </c>
      <c r="AG41" s="120">
        <v>3299104</v>
      </c>
      <c r="AH41" s="124"/>
      <c r="AI41" s="124"/>
      <c r="AJ41" s="124"/>
      <c r="AK41" s="124"/>
      <c r="AL41" s="124"/>
      <c r="AM41" s="124"/>
      <c r="AN41" s="124"/>
      <c r="AO41" s="124"/>
      <c r="AP41" s="124"/>
      <c r="AQ41" s="124">
        <f t="shared" si="0"/>
        <v>0</v>
      </c>
      <c r="AR41" s="228" t="s">
        <v>479</v>
      </c>
    </row>
    <row r="42" spans="7:44" ht="76.5">
      <c r="G42" s="155" t="s">
        <v>371</v>
      </c>
      <c r="H42" s="131" t="s">
        <v>372</v>
      </c>
      <c r="R42" s="912"/>
      <c r="S42" s="938"/>
      <c r="T42" s="114" t="s">
        <v>196</v>
      </c>
      <c r="Z42" s="241" t="s">
        <v>93</v>
      </c>
      <c r="AA42" s="108"/>
      <c r="AB42" s="108"/>
      <c r="AC42" s="253" t="s">
        <v>554</v>
      </c>
      <c r="AD42" s="400" t="s">
        <v>1011</v>
      </c>
      <c r="AF42" s="906" t="s">
        <v>314</v>
      </c>
      <c r="AG42" s="906"/>
      <c r="AH42" s="126">
        <f>SUM(AH10:AH41)</f>
        <v>6</v>
      </c>
      <c r="AI42" s="126">
        <f>SUM(AI10:AI41)</f>
        <v>10</v>
      </c>
      <c r="AJ42" s="126">
        <f>SUM(AJ10:AJ41)</f>
        <v>29</v>
      </c>
      <c r="AK42" s="126">
        <f t="shared" ref="AK42:AP42" si="1">SUM(AK10:AK41)</f>
        <v>26</v>
      </c>
      <c r="AL42" s="126">
        <f t="shared" si="1"/>
        <v>30</v>
      </c>
      <c r="AM42" s="126">
        <f t="shared" si="1"/>
        <v>25</v>
      </c>
      <c r="AN42" s="126">
        <f>SUM(AN10:AN41)</f>
        <v>9</v>
      </c>
      <c r="AO42" s="126">
        <f t="shared" si="1"/>
        <v>11</v>
      </c>
      <c r="AP42" s="126">
        <f t="shared" si="1"/>
        <v>10</v>
      </c>
      <c r="AQ42" s="127">
        <f>SUM(AQ10:AQ41)</f>
        <v>156</v>
      </c>
      <c r="AR42" s="228" t="s">
        <v>480</v>
      </c>
    </row>
    <row r="43" spans="7:44" ht="24">
      <c r="R43" s="911">
        <v>71</v>
      </c>
      <c r="S43" s="939" t="s">
        <v>197</v>
      </c>
      <c r="T43" s="115" t="s">
        <v>198</v>
      </c>
      <c r="Z43" s="241" t="s">
        <v>94</v>
      </c>
      <c r="AA43" s="108"/>
      <c r="AB43" s="108"/>
      <c r="AC43" s="253" t="s">
        <v>554</v>
      </c>
      <c r="AD43" s="246" t="s">
        <v>1045</v>
      </c>
      <c r="AF43" s="907" t="s">
        <v>315</v>
      </c>
      <c r="AG43" s="908"/>
      <c r="AH43" s="266">
        <v>127945982</v>
      </c>
      <c r="AI43" s="266">
        <v>105006609</v>
      </c>
      <c r="AJ43" s="266">
        <v>88092957</v>
      </c>
      <c r="AK43" s="266">
        <v>75978166</v>
      </c>
      <c r="AL43" s="266">
        <v>68720291</v>
      </c>
      <c r="AM43" s="266">
        <v>63710335</v>
      </c>
      <c r="AN43" s="266">
        <v>48005507</v>
      </c>
      <c r="AO43" s="266">
        <v>43429346</v>
      </c>
      <c r="AP43" s="266">
        <v>42482180</v>
      </c>
      <c r="AR43" s="228" t="s">
        <v>269</v>
      </c>
    </row>
    <row r="44" spans="7:44" ht="36">
      <c r="R44" s="912"/>
      <c r="S44" s="940"/>
      <c r="T44" s="115" t="s">
        <v>199</v>
      </c>
      <c r="Z44" s="241" t="s">
        <v>95</v>
      </c>
      <c r="AA44" s="108"/>
      <c r="AB44" s="108"/>
      <c r="AC44" s="253" t="s">
        <v>554</v>
      </c>
      <c r="AD44" s="246" t="s">
        <v>1046</v>
      </c>
      <c r="AR44" s="229" t="s">
        <v>481</v>
      </c>
    </row>
    <row r="45" spans="7:44" ht="36">
      <c r="R45" s="911">
        <v>74</v>
      </c>
      <c r="S45" s="930" t="s">
        <v>200</v>
      </c>
      <c r="T45" s="118" t="s">
        <v>201</v>
      </c>
      <c r="Z45" s="241" t="s">
        <v>96</v>
      </c>
      <c r="AA45" s="108"/>
      <c r="AB45" s="108"/>
      <c r="AC45" s="253" t="s">
        <v>554</v>
      </c>
      <c r="AD45" s="108" t="s">
        <v>452</v>
      </c>
      <c r="AR45" s="229" t="s">
        <v>478</v>
      </c>
    </row>
    <row r="46" spans="7:44" ht="36">
      <c r="R46" s="915"/>
      <c r="S46" s="931"/>
      <c r="T46" s="118" t="s">
        <v>202</v>
      </c>
      <c r="Z46" s="241" t="s">
        <v>97</v>
      </c>
      <c r="AA46" s="108"/>
      <c r="AB46" s="108"/>
      <c r="AC46" s="253" t="s">
        <v>554</v>
      </c>
      <c r="AD46" s="262" t="str">
        <f t="shared" ref="AD46:AD73" si="2">CONCATENATE(AA46,AC46,AB46)</f>
        <v xml:space="preserve"> </v>
      </c>
      <c r="AR46" s="229" t="s">
        <v>451</v>
      </c>
    </row>
    <row r="47" spans="7:44" ht="30">
      <c r="R47" s="912"/>
      <c r="S47" s="932"/>
      <c r="T47" s="118" t="s">
        <v>203</v>
      </c>
      <c r="Z47" s="241" t="s">
        <v>98</v>
      </c>
      <c r="AA47" s="108"/>
      <c r="AB47" s="108"/>
      <c r="AC47" s="253" t="s">
        <v>554</v>
      </c>
      <c r="AD47" s="262" t="str">
        <f t="shared" si="2"/>
        <v xml:space="preserve"> </v>
      </c>
    </row>
    <row r="48" spans="7:44" ht="36">
      <c r="R48" s="911">
        <v>78</v>
      </c>
      <c r="S48" s="929" t="s">
        <v>204</v>
      </c>
      <c r="T48" s="87" t="s">
        <v>205</v>
      </c>
      <c r="Z48" s="241" t="s">
        <v>99</v>
      </c>
      <c r="AA48" s="108"/>
      <c r="AB48" s="108"/>
      <c r="AC48" s="253" t="s">
        <v>554</v>
      </c>
      <c r="AD48" s="262" t="str">
        <f t="shared" si="2"/>
        <v xml:space="preserve"> </v>
      </c>
    </row>
    <row r="49" spans="18:30" ht="36">
      <c r="R49" s="912"/>
      <c r="S49" s="912"/>
      <c r="T49" s="87" t="s">
        <v>206</v>
      </c>
      <c r="Z49" s="241" t="s">
        <v>100</v>
      </c>
      <c r="AA49" s="108"/>
      <c r="AB49" s="108"/>
      <c r="AC49" s="253" t="s">
        <v>554</v>
      </c>
      <c r="AD49" s="262" t="str">
        <f t="shared" si="2"/>
        <v xml:space="preserve"> </v>
      </c>
    </row>
    <row r="50" spans="18:30" ht="36">
      <c r="R50" s="911">
        <v>86</v>
      </c>
      <c r="S50" s="929" t="s">
        <v>207</v>
      </c>
      <c r="T50" s="87" t="s">
        <v>208</v>
      </c>
      <c r="Z50" s="241" t="s">
        <v>101</v>
      </c>
      <c r="AA50" s="108"/>
      <c r="AB50" s="108"/>
      <c r="AC50" s="253" t="s">
        <v>554</v>
      </c>
      <c r="AD50" s="262" t="str">
        <f t="shared" si="2"/>
        <v xml:space="preserve"> </v>
      </c>
    </row>
    <row r="51" spans="18:30" ht="24">
      <c r="R51" s="915"/>
      <c r="S51" s="915"/>
      <c r="T51" s="87" t="s">
        <v>209</v>
      </c>
      <c r="Z51" s="242" t="s">
        <v>102</v>
      </c>
      <c r="AA51" s="108"/>
      <c r="AB51" s="108"/>
      <c r="AC51" s="253" t="s">
        <v>554</v>
      </c>
      <c r="AD51" s="262" t="str">
        <f t="shared" si="2"/>
        <v xml:space="preserve"> </v>
      </c>
    </row>
    <row r="52" spans="18:30" ht="36">
      <c r="R52" s="915"/>
      <c r="S52" s="915"/>
      <c r="T52" s="87" t="s">
        <v>210</v>
      </c>
      <c r="Z52" s="242" t="s">
        <v>103</v>
      </c>
      <c r="AA52" s="108"/>
      <c r="AB52" s="108"/>
      <c r="AC52" s="253" t="s">
        <v>554</v>
      </c>
      <c r="AD52" s="262" t="str">
        <f t="shared" si="2"/>
        <v xml:space="preserve"> </v>
      </c>
    </row>
    <row r="53" spans="18:30" ht="36">
      <c r="R53" s="912"/>
      <c r="S53" s="912"/>
      <c r="T53" s="87" t="s">
        <v>211</v>
      </c>
      <c r="Z53" s="242" t="s">
        <v>104</v>
      </c>
      <c r="AA53" s="108"/>
      <c r="AB53" s="108"/>
      <c r="AC53" s="253" t="s">
        <v>554</v>
      </c>
      <c r="AD53" s="262" t="str">
        <f t="shared" si="2"/>
        <v xml:space="preserve"> </v>
      </c>
    </row>
    <row r="54" spans="18:30" ht="36">
      <c r="R54" s="911">
        <v>90</v>
      </c>
      <c r="S54" s="929" t="s">
        <v>212</v>
      </c>
      <c r="T54" s="87" t="s">
        <v>213</v>
      </c>
      <c r="Z54" s="242" t="s">
        <v>105</v>
      </c>
      <c r="AA54" s="108"/>
      <c r="AB54" s="108"/>
      <c r="AC54" s="253" t="s">
        <v>554</v>
      </c>
      <c r="AD54" s="262" t="str">
        <f t="shared" si="2"/>
        <v xml:space="preserve"> </v>
      </c>
    </row>
    <row r="55" spans="18:30" ht="15">
      <c r="R55" s="915"/>
      <c r="S55" s="915"/>
      <c r="T55" s="87" t="s">
        <v>214</v>
      </c>
      <c r="Z55" s="243" t="s">
        <v>106</v>
      </c>
      <c r="AA55" s="108"/>
      <c r="AB55" s="108"/>
      <c r="AC55" s="253" t="s">
        <v>554</v>
      </c>
      <c r="AD55" s="262" t="str">
        <f t="shared" si="2"/>
        <v xml:space="preserve"> </v>
      </c>
    </row>
    <row r="56" spans="18:30" ht="24">
      <c r="R56" s="915"/>
      <c r="S56" s="915"/>
      <c r="T56" s="87" t="s">
        <v>215</v>
      </c>
      <c r="Z56" s="243" t="s">
        <v>107</v>
      </c>
      <c r="AA56" s="108"/>
      <c r="AB56" s="108"/>
      <c r="AC56" s="253" t="s">
        <v>554</v>
      </c>
      <c r="AD56" s="262" t="str">
        <f t="shared" si="2"/>
        <v xml:space="preserve"> </v>
      </c>
    </row>
    <row r="57" spans="18:30" ht="24">
      <c r="R57" s="912"/>
      <c r="S57" s="912"/>
      <c r="T57" s="87" t="s">
        <v>216</v>
      </c>
      <c r="Z57" s="243" t="s">
        <v>108</v>
      </c>
      <c r="AA57" s="108"/>
      <c r="AB57" s="108"/>
      <c r="AC57" s="253" t="s">
        <v>554</v>
      </c>
      <c r="AD57" s="262" t="str">
        <f t="shared" si="2"/>
        <v xml:space="preserve"> </v>
      </c>
    </row>
    <row r="58" spans="18:30" ht="24">
      <c r="R58" s="911">
        <v>94</v>
      </c>
      <c r="S58" s="929" t="s">
        <v>217</v>
      </c>
      <c r="T58" s="87" t="s">
        <v>218</v>
      </c>
      <c r="Z58" s="243" t="s">
        <v>109</v>
      </c>
      <c r="AA58" s="108"/>
      <c r="AB58" s="108"/>
      <c r="AC58" s="253" t="s">
        <v>554</v>
      </c>
      <c r="AD58" s="262" t="str">
        <f t="shared" si="2"/>
        <v xml:space="preserve"> </v>
      </c>
    </row>
    <row r="59" spans="18:30" ht="24">
      <c r="R59" s="915"/>
      <c r="S59" s="915"/>
      <c r="T59" s="87" t="s">
        <v>206</v>
      </c>
      <c r="Z59" s="243" t="s">
        <v>110</v>
      </c>
      <c r="AA59" s="108"/>
      <c r="AB59" s="108"/>
      <c r="AC59" s="253" t="s">
        <v>554</v>
      </c>
      <c r="AD59" s="262" t="str">
        <f t="shared" si="2"/>
        <v xml:space="preserve"> </v>
      </c>
    </row>
    <row r="60" spans="18:30" ht="24">
      <c r="R60" s="912"/>
      <c r="S60" s="912"/>
      <c r="T60" s="87" t="s">
        <v>219</v>
      </c>
      <c r="Z60" s="243" t="s">
        <v>111</v>
      </c>
      <c r="AA60" s="108"/>
      <c r="AB60" s="108"/>
      <c r="AC60" s="253" t="s">
        <v>554</v>
      </c>
      <c r="AD60" s="262" t="str">
        <f t="shared" si="2"/>
        <v xml:space="preserve"> </v>
      </c>
    </row>
    <row r="61" spans="18:30" ht="24">
      <c r="R61" s="911">
        <v>98</v>
      </c>
      <c r="S61" s="929" t="s">
        <v>220</v>
      </c>
      <c r="T61" s="87" t="s">
        <v>221</v>
      </c>
      <c r="Z61" s="243" t="s">
        <v>112</v>
      </c>
      <c r="AA61" s="108"/>
      <c r="AB61" s="108"/>
      <c r="AC61" s="253" t="s">
        <v>554</v>
      </c>
      <c r="AD61" s="262" t="str">
        <f t="shared" si="2"/>
        <v xml:space="preserve"> </v>
      </c>
    </row>
    <row r="62" spans="18:30" ht="24.95" customHeight="1">
      <c r="R62" s="915"/>
      <c r="S62" s="915"/>
      <c r="T62" s="87" t="s">
        <v>222</v>
      </c>
      <c r="Z62" s="243" t="s">
        <v>113</v>
      </c>
      <c r="AA62" s="108"/>
      <c r="AB62" s="108"/>
      <c r="AC62" s="253" t="s">
        <v>554</v>
      </c>
      <c r="AD62" s="262" t="str">
        <f t="shared" si="2"/>
        <v xml:space="preserve"> </v>
      </c>
    </row>
    <row r="63" spans="18:30" ht="24.95" customHeight="1">
      <c r="R63" s="915"/>
      <c r="S63" s="915"/>
      <c r="T63" s="87" t="s">
        <v>223</v>
      </c>
      <c r="Z63" s="243" t="s">
        <v>114</v>
      </c>
      <c r="AA63" s="108"/>
      <c r="AB63" s="108"/>
      <c r="AC63" s="253" t="s">
        <v>554</v>
      </c>
      <c r="AD63" s="262" t="str">
        <f t="shared" si="2"/>
        <v xml:space="preserve"> </v>
      </c>
    </row>
    <row r="64" spans="18:30" ht="24.95" customHeight="1">
      <c r="R64" s="915"/>
      <c r="S64" s="915"/>
      <c r="T64" s="87" t="s">
        <v>224</v>
      </c>
      <c r="Z64" s="243" t="s">
        <v>115</v>
      </c>
      <c r="AA64" s="108"/>
      <c r="AB64" s="108"/>
      <c r="AC64" s="253" t="s">
        <v>554</v>
      </c>
      <c r="AD64" s="262" t="str">
        <f t="shared" si="2"/>
        <v xml:space="preserve"> </v>
      </c>
    </row>
    <row r="65" spans="18:30" ht="24.95" customHeight="1">
      <c r="R65" s="912"/>
      <c r="S65" s="912"/>
      <c r="T65" s="87" t="s">
        <v>225</v>
      </c>
      <c r="Z65" s="243" t="s">
        <v>116</v>
      </c>
      <c r="AA65" s="108"/>
      <c r="AB65" s="108"/>
      <c r="AC65" s="253" t="s">
        <v>554</v>
      </c>
      <c r="AD65" s="262" t="str">
        <f t="shared" si="2"/>
        <v xml:space="preserve"> </v>
      </c>
    </row>
    <row r="66" spans="18:30" ht="24.95" customHeight="1">
      <c r="R66" s="911">
        <v>102</v>
      </c>
      <c r="S66" s="929" t="s">
        <v>226</v>
      </c>
      <c r="T66" s="87" t="s">
        <v>227</v>
      </c>
      <c r="Z66" s="243" t="s">
        <v>117</v>
      </c>
      <c r="AA66" s="108"/>
      <c r="AB66" s="108"/>
      <c r="AC66" s="253" t="s">
        <v>554</v>
      </c>
      <c r="AD66" s="262" t="str">
        <f t="shared" si="2"/>
        <v xml:space="preserve"> </v>
      </c>
    </row>
    <row r="67" spans="18:30" ht="24.95" customHeight="1">
      <c r="R67" s="915"/>
      <c r="S67" s="915"/>
      <c r="T67" s="87" t="s">
        <v>228</v>
      </c>
      <c r="Z67" s="243" t="s">
        <v>118</v>
      </c>
      <c r="AA67" s="108"/>
      <c r="AB67" s="108"/>
      <c r="AC67" s="253" t="s">
        <v>554</v>
      </c>
      <c r="AD67" s="262" t="str">
        <f t="shared" si="2"/>
        <v xml:space="preserve"> </v>
      </c>
    </row>
    <row r="68" spans="18:30" ht="24.95" customHeight="1">
      <c r="R68" s="915"/>
      <c r="S68" s="915"/>
      <c r="T68" s="87" t="s">
        <v>229</v>
      </c>
      <c r="Z68" s="243" t="s">
        <v>119</v>
      </c>
      <c r="AA68" s="108"/>
      <c r="AB68" s="108"/>
      <c r="AC68" s="253" t="s">
        <v>554</v>
      </c>
      <c r="AD68" s="262" t="str">
        <f t="shared" si="2"/>
        <v xml:space="preserve"> </v>
      </c>
    </row>
    <row r="69" spans="18:30" ht="24.95" customHeight="1">
      <c r="R69" s="915"/>
      <c r="S69" s="915"/>
      <c r="T69" s="88" t="s">
        <v>230</v>
      </c>
      <c r="Z69" s="243" t="s">
        <v>120</v>
      </c>
      <c r="AA69" s="108"/>
      <c r="AB69" s="108"/>
      <c r="AC69" s="253" t="s">
        <v>554</v>
      </c>
      <c r="AD69" s="262" t="str">
        <f t="shared" si="2"/>
        <v xml:space="preserve"> </v>
      </c>
    </row>
    <row r="70" spans="18:30" ht="24.95" customHeight="1">
      <c r="R70" s="912"/>
      <c r="S70" s="912"/>
      <c r="T70" s="87" t="s">
        <v>231</v>
      </c>
      <c r="Z70" s="243" t="s">
        <v>121</v>
      </c>
      <c r="AA70" s="108"/>
      <c r="AB70" s="108"/>
      <c r="AC70" s="253" t="s">
        <v>554</v>
      </c>
      <c r="AD70" s="262" t="str">
        <f t="shared" si="2"/>
        <v xml:space="preserve"> </v>
      </c>
    </row>
    <row r="71" spans="18:30" ht="24.95" customHeight="1">
      <c r="R71" s="911">
        <v>107</v>
      </c>
      <c r="S71" s="929" t="s">
        <v>232</v>
      </c>
      <c r="T71" s="88" t="s">
        <v>233</v>
      </c>
      <c r="Z71" s="243" t="s">
        <v>122</v>
      </c>
      <c r="AA71" s="108"/>
      <c r="AB71" s="108"/>
      <c r="AC71" s="253" t="s">
        <v>554</v>
      </c>
      <c r="AD71" s="262" t="str">
        <f t="shared" si="2"/>
        <v xml:space="preserve"> </v>
      </c>
    </row>
    <row r="72" spans="18:30" ht="24.95" customHeight="1">
      <c r="R72" s="915"/>
      <c r="S72" s="915"/>
      <c r="T72" s="88" t="s">
        <v>234</v>
      </c>
      <c r="Z72" s="243" t="s">
        <v>123</v>
      </c>
      <c r="AA72" s="108"/>
      <c r="AB72" s="108"/>
      <c r="AC72" s="253" t="s">
        <v>554</v>
      </c>
      <c r="AD72" s="262" t="str">
        <f t="shared" si="2"/>
        <v xml:space="preserve"> </v>
      </c>
    </row>
    <row r="73" spans="18:30" ht="24.95" customHeight="1">
      <c r="R73" s="915"/>
      <c r="S73" s="915"/>
      <c r="T73" s="88" t="s">
        <v>235</v>
      </c>
      <c r="Z73" s="243" t="s">
        <v>124</v>
      </c>
      <c r="AA73" s="108"/>
      <c r="AB73" s="108"/>
      <c r="AC73" s="253" t="s">
        <v>554</v>
      </c>
      <c r="AD73" s="262" t="str">
        <f t="shared" si="2"/>
        <v xml:space="preserve"> </v>
      </c>
    </row>
    <row r="74" spans="18:30" ht="24.95" customHeight="1">
      <c r="R74" s="915"/>
      <c r="S74" s="915"/>
      <c r="T74" s="88" t="s">
        <v>236</v>
      </c>
      <c r="Z74" s="243" t="s">
        <v>125</v>
      </c>
      <c r="AA74" s="108"/>
      <c r="AB74" s="108"/>
      <c r="AC74" s="253" t="s">
        <v>554</v>
      </c>
      <c r="AD74" s="262" t="str">
        <f t="shared" ref="AD74:AD81" si="3">CONCATENATE(AA74,AC74,AB74)</f>
        <v xml:space="preserve"> </v>
      </c>
    </row>
    <row r="75" spans="18:30" ht="24.95" customHeight="1">
      <c r="R75" s="915"/>
      <c r="S75" s="915"/>
      <c r="T75" s="88" t="s">
        <v>237</v>
      </c>
      <c r="Z75" s="243" t="s">
        <v>133</v>
      </c>
      <c r="AA75" s="108"/>
      <c r="AB75" s="108"/>
      <c r="AC75" s="253" t="s">
        <v>554</v>
      </c>
      <c r="AD75" s="262" t="str">
        <f t="shared" si="3"/>
        <v xml:space="preserve"> </v>
      </c>
    </row>
    <row r="76" spans="18:30" ht="24.95" customHeight="1">
      <c r="R76" s="915"/>
      <c r="S76" s="915"/>
      <c r="T76" s="88" t="s">
        <v>238</v>
      </c>
      <c r="Z76" s="243" t="s">
        <v>134</v>
      </c>
      <c r="AA76" s="108"/>
      <c r="AB76" s="108"/>
      <c r="AC76" s="253" t="s">
        <v>554</v>
      </c>
      <c r="AD76" s="262" t="str">
        <f t="shared" si="3"/>
        <v xml:space="preserve"> </v>
      </c>
    </row>
    <row r="77" spans="18:30" ht="24.95" customHeight="1">
      <c r="R77" s="915"/>
      <c r="S77" s="915"/>
      <c r="T77" s="88" t="s">
        <v>239</v>
      </c>
      <c r="Z77" s="243" t="s">
        <v>493</v>
      </c>
      <c r="AA77" s="108"/>
      <c r="AB77" s="108"/>
      <c r="AC77" s="253" t="s">
        <v>554</v>
      </c>
      <c r="AD77" s="262" t="str">
        <f t="shared" si="3"/>
        <v xml:space="preserve"> </v>
      </c>
    </row>
    <row r="78" spans="18:30" ht="24.95" customHeight="1">
      <c r="R78" s="912"/>
      <c r="S78" s="912"/>
      <c r="T78" s="88" t="s">
        <v>240</v>
      </c>
      <c r="Z78" s="243" t="s">
        <v>135</v>
      </c>
      <c r="AA78" s="108"/>
      <c r="AB78" s="108"/>
      <c r="AC78" s="253" t="s">
        <v>554</v>
      </c>
      <c r="AD78" s="262" t="str">
        <f t="shared" si="3"/>
        <v xml:space="preserve"> </v>
      </c>
    </row>
    <row r="79" spans="18:30" ht="24.95" customHeight="1">
      <c r="R79" s="230"/>
      <c r="S79" s="230"/>
      <c r="T79" s="88"/>
      <c r="Z79" s="243" t="s">
        <v>492</v>
      </c>
      <c r="AA79" s="108"/>
      <c r="AB79" s="108"/>
      <c r="AC79" s="253" t="s">
        <v>554</v>
      </c>
      <c r="AD79" s="262" t="str">
        <f t="shared" si="3"/>
        <v xml:space="preserve"> </v>
      </c>
    </row>
    <row r="80" spans="18:30" ht="24.95" customHeight="1">
      <c r="R80" s="230"/>
      <c r="S80" s="230"/>
      <c r="T80" s="88"/>
      <c r="Z80" s="243"/>
      <c r="AA80" s="108"/>
      <c r="AB80" s="108"/>
      <c r="AC80" s="253" t="s">
        <v>554</v>
      </c>
      <c r="AD80" s="262" t="str">
        <f t="shared" si="3"/>
        <v xml:space="preserve"> </v>
      </c>
    </row>
    <row r="81" spans="18:30" ht="24.95" customHeight="1">
      <c r="R81" s="911">
        <v>113</v>
      </c>
      <c r="S81" s="929" t="s">
        <v>241</v>
      </c>
      <c r="T81" s="87" t="s">
        <v>242</v>
      </c>
      <c r="Z81" s="243" t="s">
        <v>451</v>
      </c>
      <c r="AA81" s="108"/>
      <c r="AB81" s="108"/>
      <c r="AC81" s="253" t="s">
        <v>554</v>
      </c>
      <c r="AD81" s="262" t="str">
        <f t="shared" si="3"/>
        <v xml:space="preserve"> </v>
      </c>
    </row>
    <row r="82" spans="18:30" ht="24.95" customHeight="1">
      <c r="R82" s="915"/>
      <c r="S82" s="915"/>
      <c r="T82" s="87" t="s">
        <v>243</v>
      </c>
      <c r="AD82" s="254"/>
    </row>
    <row r="83" spans="18:30" ht="24.95" customHeight="1">
      <c r="R83" s="915"/>
      <c r="S83" s="915"/>
      <c r="T83" s="87" t="s">
        <v>244</v>
      </c>
      <c r="AD83" s="254"/>
    </row>
    <row r="84" spans="18:30" ht="24.95" customHeight="1">
      <c r="R84" s="915"/>
      <c r="S84" s="915"/>
      <c r="T84" s="87" t="s">
        <v>245</v>
      </c>
      <c r="AD84" s="254"/>
    </row>
    <row r="85" spans="18:30" ht="24.95" customHeight="1">
      <c r="R85" s="915"/>
      <c r="S85" s="915"/>
      <c r="T85" s="87" t="s">
        <v>246</v>
      </c>
      <c r="AD85" s="254"/>
    </row>
    <row r="86" spans="18:30" ht="24.95" customHeight="1">
      <c r="R86" s="915"/>
      <c r="S86" s="915"/>
      <c r="T86" s="87" t="s">
        <v>247</v>
      </c>
      <c r="AD86" s="254"/>
    </row>
    <row r="87" spans="18:30" ht="24.95" customHeight="1">
      <c r="R87" s="912"/>
      <c r="S87" s="912"/>
      <c r="T87" s="87" t="s">
        <v>248</v>
      </c>
      <c r="AD87" s="254"/>
    </row>
    <row r="88" spans="18:30" ht="24.95" customHeight="1">
      <c r="R88" s="911">
        <v>118</v>
      </c>
      <c r="S88" s="929" t="s">
        <v>249</v>
      </c>
      <c r="T88" s="87" t="s">
        <v>250</v>
      </c>
    </row>
    <row r="89" spans="18:30" ht="24.95" customHeight="1">
      <c r="R89" s="915"/>
      <c r="S89" s="915"/>
      <c r="T89" s="87" t="s">
        <v>251</v>
      </c>
    </row>
    <row r="90" spans="18:30" ht="24.95" customHeight="1">
      <c r="R90" s="915"/>
      <c r="S90" s="915"/>
      <c r="T90" s="87" t="s">
        <v>252</v>
      </c>
    </row>
    <row r="91" spans="18:30" ht="24.95" customHeight="1">
      <c r="R91" s="915"/>
      <c r="S91" s="915"/>
      <c r="T91" s="87" t="s">
        <v>253</v>
      </c>
    </row>
    <row r="92" spans="18:30" ht="24.95" customHeight="1">
      <c r="R92" s="912"/>
      <c r="S92" s="912"/>
      <c r="T92" s="87" t="s">
        <v>254</v>
      </c>
    </row>
    <row r="93" spans="18:30" ht="24.95" customHeight="1">
      <c r="R93" s="89"/>
      <c r="S93" s="90"/>
      <c r="T93" s="91" t="s">
        <v>255</v>
      </c>
    </row>
    <row r="94" spans="18:30" ht="31.5" customHeight="1">
      <c r="R94" s="89">
        <v>15</v>
      </c>
      <c r="S94" s="90" t="s">
        <v>256</v>
      </c>
      <c r="T94" s="91" t="s">
        <v>257</v>
      </c>
    </row>
    <row r="95" spans="18:30" ht="31.5" customHeight="1">
      <c r="R95" s="89">
        <v>31</v>
      </c>
      <c r="S95" s="90" t="s">
        <v>258</v>
      </c>
      <c r="T95" s="91" t="s">
        <v>257</v>
      </c>
    </row>
    <row r="96" spans="18:30" ht="31.5" customHeight="1">
      <c r="R96" s="89">
        <v>48</v>
      </c>
      <c r="S96" s="90" t="s">
        <v>259</v>
      </c>
      <c r="T96" s="91" t="s">
        <v>257</v>
      </c>
    </row>
    <row r="97" spans="1:20" ht="31.5" customHeight="1">
      <c r="R97" s="89">
        <v>51</v>
      </c>
      <c r="S97" s="90" t="s">
        <v>260</v>
      </c>
      <c r="T97" s="91" t="s">
        <v>257</v>
      </c>
    </row>
    <row r="98" spans="1:20" ht="31.5" customHeight="1">
      <c r="R98" s="89">
        <v>54</v>
      </c>
      <c r="S98" s="90" t="s">
        <v>261</v>
      </c>
      <c r="T98" s="91" t="s">
        <v>257</v>
      </c>
    </row>
    <row r="99" spans="1:20" ht="31.5" customHeight="1">
      <c r="R99" s="89">
        <v>57</v>
      </c>
      <c r="S99" s="90" t="s">
        <v>262</v>
      </c>
      <c r="T99" s="91" t="s">
        <v>257</v>
      </c>
    </row>
    <row r="100" spans="1:20" ht="31.5" customHeight="1">
      <c r="R100" s="89">
        <v>82</v>
      </c>
      <c r="S100" s="90" t="s">
        <v>263</v>
      </c>
      <c r="T100" s="91" t="s">
        <v>257</v>
      </c>
    </row>
    <row r="107" spans="1:20" ht="24.95" customHeight="1">
      <c r="A107" s="152" t="s">
        <v>361</v>
      </c>
      <c r="B107" s="153"/>
      <c r="C107" s="152" t="s">
        <v>362</v>
      </c>
    </row>
    <row r="108" spans="1:20" ht="15.75" customHeight="1">
      <c r="A108" s="909" t="s">
        <v>323</v>
      </c>
      <c r="B108" s="136"/>
      <c r="C108" s="137" t="s">
        <v>324</v>
      </c>
    </row>
    <row r="109" spans="1:20" ht="15.75" customHeight="1">
      <c r="A109" s="910"/>
      <c r="B109" s="136"/>
      <c r="C109" s="138" t="s">
        <v>323</v>
      </c>
    </row>
    <row r="110" spans="1:20" ht="15.75" customHeight="1">
      <c r="A110" s="910"/>
      <c r="B110" s="136"/>
      <c r="C110" s="138" t="s">
        <v>325</v>
      </c>
    </row>
    <row r="111" spans="1:20" ht="15.75" customHeight="1">
      <c r="A111" s="910"/>
      <c r="B111" s="136"/>
      <c r="C111" s="138" t="s">
        <v>326</v>
      </c>
    </row>
    <row r="112" spans="1:20" ht="15.75" customHeight="1">
      <c r="A112" s="910"/>
      <c r="B112" s="136"/>
      <c r="C112" s="138" t="s">
        <v>327</v>
      </c>
    </row>
    <row r="113" spans="1:3" ht="15.75" customHeight="1">
      <c r="A113" s="899" t="s">
        <v>328</v>
      </c>
      <c r="B113" s="139"/>
      <c r="C113" s="140" t="s">
        <v>329</v>
      </c>
    </row>
    <row r="114" spans="1:3" ht="15.75" customHeight="1">
      <c r="A114" s="899"/>
      <c r="B114" s="139"/>
      <c r="C114" s="140" t="s">
        <v>330</v>
      </c>
    </row>
    <row r="115" spans="1:3" ht="25.5" customHeight="1">
      <c r="A115" s="899"/>
      <c r="B115" s="139"/>
      <c r="C115" s="140" t="s">
        <v>331</v>
      </c>
    </row>
    <row r="116" spans="1:3" ht="23.25" customHeight="1">
      <c r="A116" s="900" t="s">
        <v>332</v>
      </c>
      <c r="B116" s="134"/>
      <c r="C116" s="135" t="s">
        <v>333</v>
      </c>
    </row>
    <row r="117" spans="1:3" ht="15.75" customHeight="1">
      <c r="A117" s="900"/>
      <c r="B117" s="134"/>
      <c r="C117" s="135" t="s">
        <v>334</v>
      </c>
    </row>
    <row r="118" spans="1:3" ht="15.75" customHeight="1">
      <c r="A118" s="901" t="s">
        <v>335</v>
      </c>
      <c r="B118" s="141"/>
      <c r="C118" s="142" t="s">
        <v>336</v>
      </c>
    </row>
    <row r="119" spans="1:3" ht="15.75" customHeight="1">
      <c r="A119" s="901"/>
      <c r="B119" s="141"/>
      <c r="C119" s="142" t="s">
        <v>304</v>
      </c>
    </row>
    <row r="120" spans="1:3" ht="15.75" customHeight="1">
      <c r="A120" s="902" t="s">
        <v>337</v>
      </c>
      <c r="B120" s="143"/>
      <c r="C120" s="144" t="s">
        <v>338</v>
      </c>
    </row>
    <row r="121" spans="1:3" ht="15.75" customHeight="1">
      <c r="A121" s="903"/>
      <c r="B121" s="143"/>
      <c r="C121" s="144" t="s">
        <v>339</v>
      </c>
    </row>
    <row r="122" spans="1:3" ht="15.75" customHeight="1">
      <c r="A122" s="903"/>
      <c r="B122" s="143"/>
      <c r="C122" s="144" t="s">
        <v>340</v>
      </c>
    </row>
    <row r="123" spans="1:3" ht="31.5" customHeight="1">
      <c r="A123" s="145" t="s">
        <v>341</v>
      </c>
      <c r="B123" s="146"/>
      <c r="C123" s="147" t="s">
        <v>342</v>
      </c>
    </row>
    <row r="124" spans="1:3" ht="15.75" customHeight="1">
      <c r="A124" s="897" t="s">
        <v>343</v>
      </c>
      <c r="B124" s="148"/>
      <c r="C124" s="149" t="s">
        <v>344</v>
      </c>
    </row>
    <row r="125" spans="1:3" ht="15.75" customHeight="1">
      <c r="A125" s="897"/>
      <c r="B125" s="148"/>
      <c r="C125" s="149" t="s">
        <v>345</v>
      </c>
    </row>
    <row r="126" spans="1:3" ht="15.75" customHeight="1">
      <c r="A126" s="898" t="s">
        <v>346</v>
      </c>
      <c r="B126" s="150"/>
      <c r="C126" s="151" t="s">
        <v>347</v>
      </c>
    </row>
    <row r="127" spans="1:3" ht="15.75" customHeight="1">
      <c r="A127" s="898"/>
      <c r="B127" s="150"/>
      <c r="C127" s="151" t="s">
        <v>348</v>
      </c>
    </row>
  </sheetData>
  <autoFilter ref="AF6:AQ4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86">
    <mergeCell ref="R43:R44"/>
    <mergeCell ref="S43:S44"/>
    <mergeCell ref="R81:R87"/>
    <mergeCell ref="S81:S87"/>
    <mergeCell ref="R88:R92"/>
    <mergeCell ref="S88:S92"/>
    <mergeCell ref="R61:R65"/>
    <mergeCell ref="S61:S65"/>
    <mergeCell ref="R66:R70"/>
    <mergeCell ref="S66:S70"/>
    <mergeCell ref="R71:R78"/>
    <mergeCell ref="S71:S78"/>
    <mergeCell ref="R50:R53"/>
    <mergeCell ref="S50:S53"/>
    <mergeCell ref="R45:R47"/>
    <mergeCell ref="S45:S47"/>
    <mergeCell ref="R28:R32"/>
    <mergeCell ref="S28:S32"/>
    <mergeCell ref="R33:R37"/>
    <mergeCell ref="S33:S37"/>
    <mergeCell ref="R38:R42"/>
    <mergeCell ref="S38:S42"/>
    <mergeCell ref="R48:R49"/>
    <mergeCell ref="S48:S49"/>
    <mergeCell ref="R54:R57"/>
    <mergeCell ref="S54:S57"/>
    <mergeCell ref="R58:R60"/>
    <mergeCell ref="S58:S60"/>
    <mergeCell ref="R25:R27"/>
    <mergeCell ref="S25:S27"/>
    <mergeCell ref="R9:R11"/>
    <mergeCell ref="S9:S11"/>
    <mergeCell ref="R12:R17"/>
    <mergeCell ref="S12:S17"/>
    <mergeCell ref="R18:R19"/>
    <mergeCell ref="A124:A125"/>
    <mergeCell ref="A126:A127"/>
    <mergeCell ref="AH7:AK7"/>
    <mergeCell ref="AL7:AM7"/>
    <mergeCell ref="A113:A115"/>
    <mergeCell ref="A116:A117"/>
    <mergeCell ref="A118:A119"/>
    <mergeCell ref="A120:A122"/>
    <mergeCell ref="S18:S19"/>
    <mergeCell ref="AF42:AG42"/>
    <mergeCell ref="AF43:AG43"/>
    <mergeCell ref="A108:A112"/>
    <mergeCell ref="R20:R21"/>
    <mergeCell ref="S20:S21"/>
    <mergeCell ref="R22:R24"/>
    <mergeCell ref="S22:S24"/>
    <mergeCell ref="C1:AO2"/>
    <mergeCell ref="C3:AO4"/>
    <mergeCell ref="A5:AT5"/>
    <mergeCell ref="A1:B4"/>
    <mergeCell ref="AR7:AR8"/>
    <mergeCell ref="AN7:AP7"/>
    <mergeCell ref="AQ7:AQ8"/>
    <mergeCell ref="AF8:AF9"/>
    <mergeCell ref="AH6:AP6"/>
    <mergeCell ref="AP1:AT1"/>
    <mergeCell ref="AP2:AT2"/>
    <mergeCell ref="AP3:AQ3"/>
    <mergeCell ref="AR3:AT3"/>
    <mergeCell ref="AP4:AQ4"/>
    <mergeCell ref="AR4:AT4"/>
    <mergeCell ref="A6:A8"/>
    <mergeCell ref="C6:C8"/>
    <mergeCell ref="E6:E8"/>
    <mergeCell ref="G6:G8"/>
    <mergeCell ref="H6:H8"/>
    <mergeCell ref="P6:P8"/>
    <mergeCell ref="R6:T7"/>
    <mergeCell ref="V6:V8"/>
    <mergeCell ref="Z6:Z8"/>
    <mergeCell ref="I6:I8"/>
    <mergeCell ref="K6:K8"/>
    <mergeCell ref="L6:L8"/>
    <mergeCell ref="M6:M8"/>
    <mergeCell ref="O6:O8"/>
    <mergeCell ref="AS6:AT7"/>
    <mergeCell ref="AA6:AA8"/>
    <mergeCell ref="AB6:AB8"/>
    <mergeCell ref="X6:X8"/>
    <mergeCell ref="AD6:AD8"/>
    <mergeCell ref="AF6:AG7"/>
  </mergeCells>
  <conditionalFormatting sqref="K9:L40">
    <cfRule type="duplicateValues" dxfId="0" priority="7"/>
  </conditionalFormatting>
  <pageMargins left="0.7" right="0.7" top="0.75" bottom="0.75" header="0.3" footer="0.3"/>
  <pageSetup orientation="portrait" horizontalDpi="4294967292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POA H.A.</vt:lpstr>
      <vt:lpstr>POA H.B.</vt:lpstr>
      <vt:lpstr>POA H.C. </vt:lpstr>
      <vt:lpstr>POA H.D.</vt:lpstr>
      <vt:lpstr>ESTRUC PROGRAMAT ARTICULADA IMG</vt:lpstr>
      <vt:lpstr>TABLA IMGS CODIGOS FUENTES</vt:lpstr>
      <vt:lpstr>'POA H.A.'!Área_de_impresión</vt:lpstr>
      <vt:lpstr>'POA H.B.'!Títulos_a_imprimir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dcaicedo</dc:creator>
  <cp:lastModifiedBy>Lyda Consuelo Rojas</cp:lastModifiedBy>
  <cp:lastPrinted>2021-12-06T16:12:19Z</cp:lastPrinted>
  <dcterms:created xsi:type="dcterms:W3CDTF">2009-04-02T20:41:07Z</dcterms:created>
  <dcterms:modified xsi:type="dcterms:W3CDTF">2022-06-24T22:41:38Z</dcterms:modified>
</cp:coreProperties>
</file>